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lad\Documents\תשתיות\חינוך\רכש2024\בגרויות\"/>
    </mc:Choice>
  </mc:AlternateContent>
  <xr:revisionPtr revIDLastSave="0" documentId="13_ncr:1_{2DEBE00B-737D-4D7D-989D-6A9F88D8E91C}" xr6:coauthVersionLast="47" xr6:coauthVersionMax="47" xr10:uidLastSave="{00000000-0000-0000-0000-000000000000}"/>
  <bookViews>
    <workbookView xWindow="21168" yWindow="-100" windowWidth="21467" windowHeight="11443" xr2:uid="{FAC34546-CF93-4023-BCFB-50DD491AA340}"/>
  </bookViews>
  <sheets>
    <sheet name="הצעה כספית - מערכת בגרויות" sheetId="2" r:id="rId1"/>
  </sheets>
  <definedNames>
    <definedName name="_Toc116672300" localSheetId="0">'הצעה כספית - מערכת בגרויות'!$D$10</definedName>
    <definedName name="_Toc116672301" localSheetId="0">'הצעה כספית - מערכת בגרויות'!$E$10</definedName>
    <definedName name="_Toc116672302" localSheetId="0">'הצעה כספית - מערכת בגרויות'!$F$10</definedName>
    <definedName name="_Toc116672303" localSheetId="0">'הצעה כספית - מערכת בגרויות'!$G$10</definedName>
    <definedName name="_Toc116672304" localSheetId="0">'הצעה כספית - מערכת בגרויות'!$H$10</definedName>
    <definedName name="_Toc116672305" localSheetId="0">'הצעה כספית - מערכת בגרויות'!$C$11</definedName>
    <definedName name="_Toc116672306" localSheetId="0">'הצעה כספית - מערכת בגרויות'!$D$11</definedName>
    <definedName name="_Toc116672307" localSheetId="0">'הצעה כספית - מערכת בגרויות'!$E$11</definedName>
    <definedName name="_Toc116672308" localSheetId="0">'הצעה כספית - מערכת בגרויות'!$F$11</definedName>
    <definedName name="_Toc116672319" localSheetId="0">'הצעה כספית - מערכת בגרויות'!$C$43</definedName>
    <definedName name="_Toc116672320" localSheetId="0">'הצעה כספית - מערכת בגרויות'!$D$43</definedName>
    <definedName name="_Toc116672321" localSheetId="0">'הצעה כספית - מערכת בגרויות'!$E$43</definedName>
    <definedName name="_Toc116672322" localSheetId="0">'הצעה כספית - מערכת בגרויות'!$F$43</definedName>
    <definedName name="_Toc116672323" localSheetId="0">'הצעה כספית - מערכת בגרויות'!$G$43</definedName>
    <definedName name="_Toc116672324" localSheetId="0">'הצעה כספית - מערכת בגרויות'!$B$45</definedName>
    <definedName name="_Toc116672330" localSheetId="0">'הצעה כספית - מערכת בגרויות'!$B$52</definedName>
    <definedName name="_Toc171495034" localSheetId="0">'הצעה כספית - מערכת בגרויות'!$C$20</definedName>
    <definedName name="_Toc171495035" localSheetId="0">'הצעה כספית - מערכת בגרויות'!$C$31</definedName>
    <definedName name="_Toc171495037" localSheetId="0">'הצעה כספית - מערכת בגרויות'!$B$57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2" l="1"/>
  <c r="H13" i="2"/>
  <c r="F115" i="2"/>
  <c r="H94" i="2"/>
  <c r="H96" i="2"/>
  <c r="H98" i="2"/>
  <c r="F84" i="2"/>
  <c r="G84" i="2" s="1"/>
  <c r="F83" i="2"/>
  <c r="G83" i="2" s="1"/>
  <c r="F82" i="2"/>
  <c r="G82" i="2" s="1"/>
  <c r="F81" i="2"/>
  <c r="G81" i="2" s="1"/>
  <c r="F80" i="2"/>
  <c r="G80" i="2" s="1"/>
  <c r="F79" i="2"/>
  <c r="G79" i="2" s="1"/>
  <c r="F78" i="2"/>
  <c r="G78" i="2" s="1"/>
  <c r="F77" i="2"/>
  <c r="G77" i="2" s="1"/>
  <c r="F76" i="2"/>
  <c r="G76" i="2" s="1"/>
  <c r="F75" i="2"/>
  <c r="G75" i="2" s="1"/>
  <c r="G49" i="2"/>
  <c r="G48" i="2"/>
  <c r="G47" i="2"/>
  <c r="G46" i="2"/>
  <c r="G45" i="2"/>
  <c r="I24" i="2"/>
  <c r="I27" i="2" s="1"/>
  <c r="I28" i="2" s="1"/>
  <c r="E109" i="2" s="1"/>
  <c r="G109" i="2" s="1"/>
  <c r="H35" i="2"/>
  <c r="H34" i="2"/>
  <c r="E64" i="2" l="1"/>
  <c r="G64" i="2" s="1"/>
  <c r="H100" i="2"/>
  <c r="H101" i="2" s="1"/>
  <c r="E114" i="2" s="1"/>
  <c r="G114" i="2" s="1"/>
  <c r="H15" i="2"/>
  <c r="G52" i="2"/>
  <c r="G53" i="2" s="1"/>
  <c r="E111" i="2" s="1"/>
  <c r="G111" i="2" s="1"/>
  <c r="G85" i="2"/>
  <c r="G86" i="2" s="1"/>
  <c r="E113" i="2" s="1"/>
  <c r="G113" i="2" s="1"/>
  <c r="H36" i="2"/>
  <c r="H37" i="2" s="1"/>
  <c r="E110" i="2" s="1"/>
  <c r="G110" i="2" s="1"/>
  <c r="H16" i="2" l="1"/>
  <c r="E108" i="2" s="1"/>
  <c r="G108" i="2" s="1"/>
  <c r="E62" i="2"/>
  <c r="G62" i="2" s="1"/>
  <c r="G65" i="2" s="1"/>
  <c r="G66" i="2" s="1"/>
  <c r="E112" i="2" s="1"/>
  <c r="G112" i="2" s="1"/>
  <c r="G115" i="2" l="1"/>
</calcChain>
</file>

<file path=xl/sharedStrings.xml><?xml version="1.0" encoding="utf-8"?>
<sst xmlns="http://schemas.openxmlformats.org/spreadsheetml/2006/main" count="171" uniqueCount="133">
  <si>
    <t>#</t>
  </si>
  <si>
    <t>A</t>
  </si>
  <si>
    <t>ללא מע"מ</t>
  </si>
  <si>
    <t>P</t>
  </si>
  <si>
    <t>סה"כ ללא מע"מ</t>
  </si>
  <si>
    <t>M</t>
  </si>
  <si>
    <t>פרק 5 - הצעה כספית</t>
  </si>
  <si>
    <t>נושא</t>
  </si>
  <si>
    <t>סעיפים במכרז</t>
  </si>
  <si>
    <t>מחיר יחידה בש"ח ללא מע"מ</t>
  </si>
  <si>
    <t>מחיר כולל  בש"ח ללא מע"מ</t>
  </si>
  <si>
    <t>הערות</t>
  </si>
  <si>
    <t>הקמה שלב א' – כמפורט ב סעיף 4.2.5.2</t>
  </si>
  <si>
    <t>עלות פיתוח ואחריות הכוללת:– שנת הקמה ועוד שנת אחריות (שנתיים בסה"כ)</t>
  </si>
  <si>
    <t>לפי הפרוט בפרקים 2,3,4</t>
  </si>
  <si>
    <t>התקנת מערכת עם התאמות מינימליות – אבטחת מידע ומטרתו להתנסות של האגף עם המערכת</t>
  </si>
  <si>
    <t>הקמה שלב ב' – כמפורט בסעיף 4.2.5.3</t>
  </si>
  <si>
    <t>עלות פיתוח ואחריות הכוללת – שנת הקמה ועוד שנת אחריות (שנתיים בסה"כ)</t>
  </si>
  <si>
    <t>התקנת מערכת ליבה עם כל הדרישות כפי שאופיינו באפיון המפורט</t>
  </si>
  <si>
    <t>סה"כ לפיתוח והקמת המערכת במלואה ללא מע"מ</t>
  </si>
  <si>
    <t>סה"כ לפיתוח והקמת המערכת במלואה כולל מע"מ</t>
  </si>
  <si>
    <t>רכיב</t>
  </si>
  <si>
    <r>
      <t>פיתוח יישום להקלטת בחינה בע"פ (יותקן על רכיב הקצה המפורט בסעיף 3.14)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David"/>
        <family val="2"/>
      </rPr>
      <t xml:space="preserve"> שנת הקמה ועוד שנת אחריות (שנתיים בסה"כ)</t>
    </r>
  </si>
  <si>
    <t xml:space="preserve">בחינה בע"פ לתלמידים לקויי למידה הזכאים להבחן בע"פ </t>
  </si>
  <si>
    <t>סעיף 2.4.13</t>
  </si>
  <si>
    <t>סה"כ כולל מע"מ</t>
  </si>
  <si>
    <t xml:space="preserve">5.3. עלויות של מערכות משלימות למערכת הליבה
עלויות פיתוח יישום הקלטת בחינה המתקיימת כולה בע"פ  
</t>
  </si>
  <si>
    <t xml:space="preserve">נושא </t>
  </si>
  <si>
    <t>מכשיר קצה עם 3 שנות אחריות בבית הלקוח</t>
  </si>
  <si>
    <t>5.4. עלות חומרה – ציוד קצה</t>
  </si>
  <si>
    <r>
      <t xml:space="preserve">כלים להתאוששות –(באם נדרשים כלים ייעודיים 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David"/>
        <family val="2"/>
      </rPr>
      <t>לצורך יכולת ההתאוששות, נדרש הספק לספקם ולתמחר את עלותם)</t>
    </r>
  </si>
  <si>
    <t xml:space="preserve">5.5. עלות לכלי תוכנה/חומרה מיוחדים וכן עלויות רישוי (במידה וישנם)
(המציע יוסיף כלים נוספים ויפרט את עלותם ככל והם נדרשים)
</t>
  </si>
  <si>
    <t>% תחזוקה</t>
  </si>
  <si>
    <t>עלות שנתית</t>
  </si>
  <si>
    <t>כמות (שנים)</t>
  </si>
  <si>
    <t xml:space="preserve">עלות לתקופה ב-₪   </t>
  </si>
  <si>
    <t>תחזוקה שנתית  למערכת הליבה בעבור השנים 3 עד 15</t>
  </si>
  <si>
    <t>לפי שורה 3 בטבלה 5.2</t>
  </si>
  <si>
    <t>סה"כ עלות רכיב ללא מע"מ</t>
  </si>
  <si>
    <t>סה"כ עלות רכיב כולל מע"מ</t>
  </si>
  <si>
    <t xml:space="preserve">5.6. עלות שוטפת – תחזוקה לאחר שנת האחריות
5.6.1. שירותי תחזוקה
</t>
  </si>
  <si>
    <t>תפקיד</t>
  </si>
  <si>
    <t>כמות שעות</t>
  </si>
  <si>
    <t>תעריף מקסימום (₪) לא כולל מע"מ</t>
  </si>
  <si>
    <t>T</t>
  </si>
  <si>
    <r>
      <t xml:space="preserve">תעריף שעתי (₪)   לאחר </t>
    </r>
    <r>
      <rPr>
        <b/>
        <sz val="12"/>
        <color rgb="FFFF0000"/>
        <rFont val="David"/>
        <family val="2"/>
      </rPr>
      <t>% הנחה (כמצוין למעלה</t>
    </r>
    <r>
      <rPr>
        <b/>
        <sz val="12"/>
        <color rgb="FF000000"/>
        <rFont val="David"/>
        <family val="2"/>
      </rPr>
      <t>)  לא כולל מע"מ</t>
    </r>
  </si>
  <si>
    <r>
      <t>P=(100-</t>
    </r>
    <r>
      <rPr>
        <b/>
        <sz val="12"/>
        <color rgb="FFFF0000"/>
        <rFont val="David"/>
        <family val="2"/>
      </rPr>
      <t>%</t>
    </r>
    <r>
      <rPr>
        <b/>
        <sz val="12"/>
        <color rgb="FF000000"/>
        <rFont val="David"/>
        <family val="2"/>
      </rPr>
      <t>)*T</t>
    </r>
  </si>
  <si>
    <t>סך הכל  (₪) לא כולל מע"מ</t>
  </si>
  <si>
    <t>S=P*M</t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</si>
  <si>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</si>
  <si>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מנהל פרויקט</t>
  </si>
  <si>
    <r>
      <t>2.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</si>
  <si>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מומחה טכנולוגי / מנהל פיתוח / ראש צוות / ארכיטקט מערכת / ר"צ DevOps</t>
  </si>
  <si>
    <r>
      <t>3.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</si>
  <si>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מנתח מערכות</t>
  </si>
  <si>
    <r>
      <t>4.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</si>
  <si>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תוכניתן</t>
  </si>
  <si>
    <r>
      <t>5.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</si>
  <si>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בודק תוכנה</t>
  </si>
  <si>
    <r>
      <t>6.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</si>
  <si>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מדריך/מטמיע</t>
  </si>
  <si>
    <r>
      <t>7.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</si>
  <si>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מומחה UX</t>
  </si>
  <si>
    <r>
      <t>8.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</si>
  <si>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מוקדן לתגבור מוקד בתקופת בחינות</t>
  </si>
  <si>
    <r>
      <t>9.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David"/>
        <family val="2"/>
      </rPr>
      <t> </t>
    </r>
  </si>
  <si>
    <t>ארכיטקט ענן</t>
  </si>
  <si>
    <r>
      <t>10.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</rPr>
      <t> </t>
    </r>
  </si>
  <si>
    <t>DBA</t>
  </si>
  <si>
    <r>
      <t>11.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</rPr>
      <t> </t>
    </r>
  </si>
  <si>
    <r>
      <t>12.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David"/>
        <family val="2"/>
      </rPr>
      <t> </t>
    </r>
  </si>
  <si>
    <t xml:space="preserve">5.7. שינויים ושיפורים </t>
  </si>
  <si>
    <r>
      <t xml:space="preserve">מרכיב </t>
    </r>
    <r>
      <rPr>
        <sz val="11"/>
        <color theme="1"/>
        <rFont val="Calibri"/>
        <family val="2"/>
        <scheme val="minor"/>
      </rPr>
      <t>AI</t>
    </r>
    <r>
      <rPr>
        <sz val="11"/>
        <color theme="1"/>
        <rFont val="David"/>
        <family val="2"/>
      </rPr>
      <t xml:space="preserve"> בפתרון – לניתוח מענה בבחינות בשפה האנגלית</t>
    </r>
  </si>
  <si>
    <t>עלות מערכת + שנת אחריות ראשונה</t>
  </si>
  <si>
    <t>סעיף 2.4.14</t>
  </si>
  <si>
    <t>במידה ויש עלות מערכת נפרדת</t>
  </si>
  <si>
    <t xml:space="preserve">עלות בדיקת בחינה בודדת של בחינה בעל-פה / בכתב באנגלית  וניתוח המענה </t>
  </si>
  <si>
    <r>
      <t>מובהר כי: במידה וישנה עלות נפרדת לכל  בדיקה (בנוסף לעלות מסעיף 1 או עלות כוללת מחליפה) למערכת ה-</t>
    </r>
    <r>
      <rPr>
        <sz val="11"/>
        <color theme="1"/>
        <rFont val="Calibri"/>
        <family val="2"/>
        <scheme val="minor"/>
      </rPr>
      <t>AI</t>
    </r>
    <r>
      <rPr>
        <sz val="11"/>
        <color theme="1"/>
        <rFont val="David"/>
        <family val="2"/>
      </rPr>
      <t xml:space="preserve"> </t>
    </r>
  </si>
  <si>
    <r>
      <t xml:space="preserve">תחזוקה שנתית למערכת </t>
    </r>
    <r>
      <rPr>
        <sz val="11"/>
        <color theme="1"/>
        <rFont val="Calibri"/>
        <family val="2"/>
        <scheme val="minor"/>
      </rPr>
      <t>AI</t>
    </r>
    <r>
      <rPr>
        <sz val="11"/>
        <color theme="1"/>
        <rFont val="David"/>
        <family val="2"/>
      </rPr>
      <t xml:space="preserve"> </t>
    </r>
  </si>
  <si>
    <t xml:space="preserve">עלות תחזוקה מעבר לשנת ההקמה ושנת האחריות </t>
  </si>
  <si>
    <t>עלות בדיקה תגלם בתוכה את כל העלויות הנדרשות</t>
  </si>
  <si>
    <t>5.8. עלויות למרכבי AI בפתרון -  עלויות אופציונליות  למערכת משלימה למערכת ההבחנות</t>
  </si>
  <si>
    <t>B</t>
  </si>
  <si>
    <t>D</t>
  </si>
  <si>
    <t>F</t>
  </si>
  <si>
    <r>
      <t>E</t>
    </r>
    <r>
      <rPr>
        <b/>
        <sz val="12"/>
        <color theme="1"/>
        <rFont val="David"/>
        <family val="2"/>
      </rPr>
      <t>=</t>
    </r>
    <r>
      <rPr>
        <b/>
        <sz val="12"/>
        <color theme="1"/>
        <rFont val="Calibri"/>
        <family val="2"/>
        <scheme val="minor"/>
      </rPr>
      <t xml:space="preserve"> D</t>
    </r>
    <r>
      <rPr>
        <b/>
        <sz val="12"/>
        <color theme="1"/>
        <rFont val="David"/>
        <family val="2"/>
      </rPr>
      <t>*</t>
    </r>
    <r>
      <rPr>
        <b/>
        <sz val="12"/>
        <color theme="1"/>
        <rFont val="Calibri"/>
        <family val="2"/>
        <scheme val="minor"/>
      </rPr>
      <t>F</t>
    </r>
  </si>
  <si>
    <t>טבלה / סעיף בפרק זה</t>
  </si>
  <si>
    <t>מחיר ליחידה  כולל מע"מ (יועתק מהתאים המסומנים בטבלאות הרלוונטיות)</t>
  </si>
  <si>
    <t xml:space="preserve">משקל העלות בחישוב הכולל </t>
  </si>
  <si>
    <t>סה"כ מחיר משוקלל (כמות * משקל)</t>
  </si>
  <si>
    <r>
      <t>1.</t>
    </r>
    <r>
      <rPr>
        <sz val="7"/>
        <color theme="1"/>
        <rFont val="Times New Roman"/>
        <family val="1"/>
      </rPr>
      <t xml:space="preserve">                  </t>
    </r>
    <r>
      <rPr>
        <sz val="12"/>
        <color theme="1"/>
        <rFont val="David"/>
        <family val="2"/>
      </rPr>
      <t> </t>
    </r>
  </si>
  <si>
    <t xml:space="preserve">עלות להקמה מערכת הליבה (שלב א' ושלב ב') </t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</si>
  <si>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> </t>
    </r>
  </si>
  <si>
    <t>עלות להקמת המערכות המשלימות</t>
  </si>
  <si>
    <t>עלות חומרה למכשירי קצה (כולל עלות תחזוקה לשנים 3 עד 5)</t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</si>
  <si>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> </t>
    </r>
  </si>
  <si>
    <t>עלות לכלי תוכנה/חומרה מיוחדים</t>
  </si>
  <si>
    <t>עלות תחזוקה לאחר שנת  ההקמה ושנת האחריות</t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</si>
  <si>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> </t>
    </r>
  </si>
  <si>
    <t>עלות –שו"שים – שיפורים שינויים ותוספות</t>
  </si>
  <si>
    <r>
      <t>7.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> </t>
    </r>
  </si>
  <si>
    <r>
      <t xml:space="preserve">עלות מערכת </t>
    </r>
    <r>
      <rPr>
        <sz val="12"/>
        <color theme="1"/>
        <rFont val="Calibri"/>
        <family val="2"/>
        <scheme val="minor"/>
      </rPr>
      <t>AI</t>
    </r>
    <r>
      <rPr>
        <sz val="12"/>
        <color theme="1"/>
        <rFont val="David"/>
        <family val="2"/>
      </rPr>
      <t xml:space="preserve"> (עלות אופציונלית)</t>
    </r>
  </si>
  <si>
    <r>
      <t>8.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David"/>
        <family val="2"/>
      </rPr>
      <t> </t>
    </r>
  </si>
  <si>
    <t>סה"כ עלות להשוואה בין ההצעות – העלות כוללת מע"מ</t>
  </si>
  <si>
    <t>5.9. טבלת השוואת הצעות</t>
  </si>
  <si>
    <t xml:space="preserve">
סעיף  3.5
ס"ק ג'</t>
  </si>
  <si>
    <t>שנה
רכש חד פעמי כולל שנת אחריות</t>
  </si>
  <si>
    <t>שנות תחזוקה</t>
  </si>
  <si>
    <t>כמות לכל התקופה</t>
  </si>
  <si>
    <t>לצורך חישוב מע"מ</t>
  </si>
  <si>
    <t>בדיקת בחינה 
לניתוח מענה בשפה האנגלית ע"י שימוש במערכת AI</t>
  </si>
  <si>
    <t>(200,000 בדיקות לשנה 
X
14 שנים ללא שנת הקמה)
 =  בדיקות</t>
  </si>
  <si>
    <t xml:space="preserve">אופציה לאחריות כוללת לשנים
4-5 (אחריות זהה לאחריות ב-3 השנים הראשונות) </t>
  </si>
  <si>
    <t>(המציע יוסיף כלים נוספים ויפרט את עלותם ככל והם נדרשים)</t>
  </si>
  <si>
    <r>
      <t>תחזוקה שנתית ליישום ההקלטות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David"/>
        <family val="2"/>
      </rPr>
      <t>בעבור השנים 3 עד 15
לפי שורה 2 בטבלה 5.3</t>
    </r>
  </si>
  <si>
    <t>% הנחה</t>
  </si>
  <si>
    <r>
      <rPr>
        <b/>
        <sz val="12"/>
        <color rgb="FFFF0000"/>
        <rFont val="Arial"/>
        <family val="2"/>
      </rPr>
      <t>יש להזהר ולא למחוק / לדרוס נוסחאות בתאים המחושבים</t>
    </r>
    <r>
      <rPr>
        <b/>
        <sz val="11"/>
        <color rgb="FFFF0000"/>
        <rFont val="Arial"/>
        <family val="2"/>
      </rPr>
      <t xml:space="preserve">
בגליון יש תאים מחושבים המסתמכים על נתונים מטבלאות אחרות וכן ערכי תאים המעותקים אוטומטית לטבלת ההשואה
</t>
    </r>
    <r>
      <rPr>
        <b/>
        <sz val="16"/>
        <color rgb="FFFF0000"/>
        <rFont val="Arial"/>
        <family val="2"/>
      </rPr>
      <t>באחריות המציע לבדוק סיכומים ותוצאות בשדות המחושבים</t>
    </r>
  </si>
  <si>
    <r>
      <t xml:space="preserve">ג. המציע יפרט את אחוז ההנחה המוצע לתעריפים השעתיים: </t>
    </r>
    <r>
      <rPr>
        <b/>
        <sz val="11"/>
        <color rgb="FFFF0000"/>
        <rFont val="Calibri"/>
        <family val="2"/>
        <scheme val="minor"/>
      </rPr>
      <t xml:space="preserve">% הנחה </t>
    </r>
    <r>
      <rPr>
        <b/>
        <sz val="11"/>
        <color theme="1"/>
        <rFont val="Calibri"/>
        <family val="2"/>
        <scheme val="minor"/>
      </rPr>
      <t>(לצורך חישוב התעריף המעודכן לאחר ההנחה).</t>
    </r>
  </si>
  <si>
    <t xml:space="preserve">5.2. עלות הקמה 
עלות ההקמה הכוללת שנת אחריות ממועד העלייה לאוויר
</t>
  </si>
  <si>
    <t>הנתונים מועתקים מהטבלאות הרלוונטיות 
באחריות המציע לוודא תקינות</t>
  </si>
  <si>
    <r>
      <t>S=P</t>
    </r>
    <r>
      <rPr>
        <b/>
        <sz val="12"/>
        <color rgb="FF000000"/>
        <rFont val="David"/>
        <family val="2"/>
      </rPr>
      <t>*</t>
    </r>
    <r>
      <rPr>
        <b/>
        <sz val="12"/>
        <color rgb="FF000000"/>
        <rFont val="Calibri"/>
        <family val="2"/>
        <scheme val="minor"/>
      </rPr>
      <t>M</t>
    </r>
  </si>
  <si>
    <t>כמות  
M</t>
  </si>
  <si>
    <t>מחיר יחידה בש"ח ללא מע"מ
P</t>
  </si>
  <si>
    <t>מחיר כולל  בש"ח ללא מע"מ
S=P*M</t>
  </si>
  <si>
    <t>מחיר יחידה בש"ח ללא מע"מ
P</t>
  </si>
  <si>
    <t>מחיר כולל  בש"ח ללא מע"מ
S=P*M</t>
  </si>
  <si>
    <t>כמות
M</t>
  </si>
  <si>
    <t>במידה ומוסיפים שורות נוספות עבור כלים נוספים בטבלה יש לעדכן את הנוסחה בעמודה G - מחיר כולל של השורה שנוספה ולוודא תקינות החישוב</t>
  </si>
  <si>
    <t>כמות שנתית
M</t>
  </si>
  <si>
    <t>להקמה, התאמה, התקנה,  תפעול, תחזוקה, הדרכה והטמעה של מערכת לניהול בחינות בגרות מתוקשבות ולרכישה ותחזוקה של חומרה ייעודית</t>
  </si>
  <si>
    <r>
      <t>3.</t>
    </r>
    <r>
      <rPr>
        <sz val="7"/>
        <color theme="1"/>
        <rFont val="Times New Roman"/>
        <family val="1"/>
      </rPr>
      <t>    </t>
    </r>
  </si>
  <si>
    <r>
      <t>5.</t>
    </r>
    <r>
      <rPr>
        <sz val="7"/>
        <color theme="1"/>
        <rFont val="Times New Roman"/>
        <family val="1"/>
      </rPr>
      <t xml:space="preserve">     </t>
    </r>
  </si>
  <si>
    <t>מכרז פומבי מספר 102/06.2024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</si>
</sst>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₪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David"/>
      <family val="2"/>
    </font>
    <font>
      <sz val="12"/>
      <color rgb="FFFF0000"/>
      <name val="David"/>
      <family val="2"/>
    </font>
    <font>
      <b/>
      <sz val="12"/>
      <color rgb="FF000000"/>
      <name val="David"/>
      <family val="2"/>
    </font>
    <font>
      <b/>
      <sz val="11"/>
      <color rgb="FF000000"/>
      <name val="David"/>
      <family val="2"/>
    </font>
    <font>
      <b/>
      <sz val="11"/>
      <color rgb="FFFF0000"/>
      <name val="David"/>
      <family val="2"/>
    </font>
    <font>
      <b/>
      <sz val="11"/>
      <color theme="1"/>
      <name val="Calibri"/>
      <family val="2"/>
      <scheme val="minor"/>
    </font>
    <font>
      <b/>
      <sz val="12"/>
      <color rgb="FFFF0000"/>
      <name val="David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color rgb="FF000000"/>
      <name val="Calibri"/>
      <family val="2"/>
      <scheme val="minor"/>
    </font>
    <font>
      <sz val="7"/>
      <color theme="1"/>
      <name val="Times New Roman"/>
      <family val="1"/>
    </font>
    <font>
      <b/>
      <sz val="11"/>
      <color theme="1"/>
      <name val="David"/>
      <family val="2"/>
    </font>
    <font>
      <b/>
      <sz val="11"/>
      <color rgb="FF000000"/>
      <name val="Calibri"/>
      <family val="2"/>
      <scheme val="minor"/>
    </font>
    <font>
      <sz val="11"/>
      <color theme="1"/>
      <name val="David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rgb="FFFF0000"/>
      <name val="Arial"/>
      <family val="2"/>
    </font>
    <font>
      <b/>
      <sz val="12"/>
      <color rgb="FFFF0000"/>
      <name val="Arial"/>
      <family val="2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4">
    <xf numFmtId="0" fontId="0" fillId="0" borderId="0" xfId="0"/>
    <xf numFmtId="0" fontId="0" fillId="0" borderId="0" xfId="0" applyAlignment="1">
      <alignment wrapText="1"/>
    </xf>
    <xf numFmtId="10" fontId="0" fillId="0" borderId="0" xfId="0" applyNumberFormat="1"/>
    <xf numFmtId="0" fontId="11" fillId="0" borderId="0" xfId="0" applyFont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wrapText="1" readingOrder="2"/>
    </xf>
    <xf numFmtId="0" fontId="4" fillId="2" borderId="2" xfId="0" applyFont="1" applyFill="1" applyBorder="1" applyAlignment="1">
      <alignment horizontal="center" vertical="center" wrapText="1" readingOrder="2"/>
    </xf>
    <xf numFmtId="0" fontId="4" fillId="2" borderId="7" xfId="0" applyFont="1" applyFill="1" applyBorder="1" applyAlignment="1">
      <alignment horizontal="center" vertical="center" wrapText="1" readingOrder="2"/>
    </xf>
    <xf numFmtId="0" fontId="14" fillId="0" borderId="6" xfId="0" applyFont="1" applyBorder="1" applyAlignment="1">
      <alignment horizontal="right" vertical="center" wrapText="1" readingOrder="2"/>
    </xf>
    <xf numFmtId="0" fontId="0" fillId="0" borderId="6" xfId="0" applyBorder="1"/>
    <xf numFmtId="0" fontId="0" fillId="0" borderId="4" xfId="0" applyBorder="1"/>
    <xf numFmtId="0" fontId="14" fillId="0" borderId="5" xfId="0" applyFont="1" applyBorder="1" applyAlignment="1">
      <alignment horizontal="right" vertical="center" wrapText="1" readingOrder="2"/>
    </xf>
    <xf numFmtId="0" fontId="14" fillId="0" borderId="3" xfId="0" applyFont="1" applyBorder="1" applyAlignment="1">
      <alignment horizontal="center" vertical="center" wrapText="1" readingOrder="2"/>
    </xf>
    <xf numFmtId="0" fontId="14" fillId="0" borderId="5" xfId="0" applyFont="1" applyBorder="1" applyAlignment="1">
      <alignment horizontal="center" vertical="center" wrapText="1" readingOrder="2"/>
    </xf>
    <xf numFmtId="0" fontId="14" fillId="0" borderId="12" xfId="0" applyFont="1" applyBorder="1" applyAlignment="1">
      <alignment horizontal="right" vertical="center" wrapText="1" readingOrder="2"/>
    </xf>
    <xf numFmtId="0" fontId="3" fillId="0" borderId="12" xfId="0" applyFont="1" applyBorder="1" applyAlignment="1">
      <alignment horizontal="right" vertical="center" wrapText="1" readingOrder="2"/>
    </xf>
    <xf numFmtId="0" fontId="4" fillId="2" borderId="13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0" borderId="4" xfId="0" applyFont="1" applyBorder="1" applyAlignment="1">
      <alignment horizontal="center" vertical="center" wrapText="1" readingOrder="2"/>
    </xf>
    <xf numFmtId="0" fontId="7" fillId="0" borderId="0" xfId="0" applyFont="1" applyAlignment="1">
      <alignment horizontal="center" wrapText="1" readingOrder="2"/>
    </xf>
    <xf numFmtId="0" fontId="4" fillId="2" borderId="9" xfId="0" applyFont="1" applyFill="1" applyBorder="1" applyAlignment="1">
      <alignment horizontal="justify" vertical="center" wrapText="1" readingOrder="2"/>
    </xf>
    <xf numFmtId="0" fontId="4" fillId="2" borderId="7" xfId="0" applyFont="1" applyFill="1" applyBorder="1" applyAlignment="1">
      <alignment horizontal="justify" vertical="center" wrapText="1" readingOrder="2"/>
    </xf>
    <xf numFmtId="0" fontId="14" fillId="0" borderId="4" xfId="0" applyFont="1" applyBorder="1" applyAlignment="1">
      <alignment horizontal="justify" vertical="center" wrapText="1" readingOrder="2"/>
    </xf>
    <xf numFmtId="0" fontId="14" fillId="0" borderId="6" xfId="0" applyFont="1" applyBorder="1" applyAlignment="1">
      <alignment horizontal="justify" vertical="center" wrapText="1" readingOrder="2"/>
    </xf>
    <xf numFmtId="0" fontId="14" fillId="0" borderId="5" xfId="0" applyFont="1" applyBorder="1" applyAlignment="1">
      <alignment horizontal="justify" vertical="center" wrapText="1" readingOrder="2"/>
    </xf>
    <xf numFmtId="0" fontId="0" fillId="0" borderId="2" xfId="0" applyBorder="1"/>
    <xf numFmtId="0" fontId="13" fillId="0" borderId="5" xfId="0" applyFont="1" applyBorder="1" applyAlignment="1">
      <alignment horizontal="center" vertical="center" wrapText="1" readingOrder="2"/>
    </xf>
    <xf numFmtId="0" fontId="4" fillId="5" borderId="3" xfId="0" applyFont="1" applyFill="1" applyBorder="1" applyAlignment="1">
      <alignment horizontal="center" vertical="center" wrapText="1" readingOrder="2"/>
    </xf>
    <xf numFmtId="0" fontId="13" fillId="5" borderId="5" xfId="0" applyFont="1" applyFill="1" applyBorder="1" applyAlignment="1">
      <alignment horizontal="center" vertical="center" wrapText="1" readingOrder="2"/>
    </xf>
    <xf numFmtId="0" fontId="13" fillId="5" borderId="4" xfId="0" applyFont="1" applyFill="1" applyBorder="1" applyAlignment="1">
      <alignment horizontal="center" vertical="center" wrapText="1" readingOrder="2"/>
    </xf>
    <xf numFmtId="0" fontId="9" fillId="5" borderId="4" xfId="0" applyFont="1" applyFill="1" applyBorder="1" applyAlignment="1">
      <alignment horizontal="center" vertical="center" wrapText="1" readingOrder="2"/>
    </xf>
    <xf numFmtId="0" fontId="15" fillId="5" borderId="4" xfId="0" applyFont="1" applyFill="1" applyBorder="1" applyAlignment="1">
      <alignment horizontal="center" vertical="center" wrapText="1" readingOrder="2"/>
    </xf>
    <xf numFmtId="0" fontId="14" fillId="0" borderId="4" xfId="0" applyFont="1" applyBorder="1" applyAlignment="1">
      <alignment horizontal="right" vertical="center" wrapText="1" readingOrder="2"/>
    </xf>
    <xf numFmtId="0" fontId="2" fillId="5" borderId="5" xfId="0" applyFont="1" applyFill="1" applyBorder="1" applyAlignment="1">
      <alignment horizontal="center" vertical="center" wrapText="1" readingOrder="2"/>
    </xf>
    <xf numFmtId="0" fontId="4" fillId="5" borderId="5" xfId="0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0" fontId="15" fillId="5" borderId="5" xfId="0" applyFont="1" applyFill="1" applyBorder="1" applyAlignment="1">
      <alignment horizontal="center" vertical="center" wrapText="1" readingOrder="2"/>
    </xf>
    <xf numFmtId="3" fontId="14" fillId="0" borderId="4" xfId="0" applyNumberFormat="1" applyFont="1" applyBorder="1" applyAlignment="1">
      <alignment horizontal="center" vertical="center" wrapText="1" readingOrder="2"/>
    </xf>
    <xf numFmtId="0" fontId="5" fillId="2" borderId="2" xfId="0" applyFont="1" applyFill="1" applyBorder="1" applyAlignment="1">
      <alignment horizontal="center" vertical="center" wrapText="1" readingOrder="2"/>
    </xf>
    <xf numFmtId="0" fontId="18" fillId="2" borderId="4" xfId="0" applyFont="1" applyFill="1" applyBorder="1" applyAlignment="1">
      <alignment horizontal="center" vertical="center" wrapText="1" readingOrder="2"/>
    </xf>
    <xf numFmtId="0" fontId="18" fillId="2" borderId="6" xfId="0" applyFont="1" applyFill="1" applyBorder="1" applyAlignment="1">
      <alignment horizontal="center" vertical="center" wrapText="1" readingOrder="2"/>
    </xf>
    <xf numFmtId="0" fontId="19" fillId="0" borderId="6" xfId="0" applyFont="1" applyBorder="1" applyAlignment="1">
      <alignment horizontal="center" vertical="center" wrapText="1" readingOrder="2"/>
    </xf>
    <xf numFmtId="0" fontId="19" fillId="0" borderId="5" xfId="0" applyFont="1" applyBorder="1" applyAlignment="1">
      <alignment horizontal="right" vertical="center" wrapText="1" readingOrder="2"/>
    </xf>
    <xf numFmtId="0" fontId="14" fillId="0" borderId="9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9" fontId="0" fillId="0" borderId="0" xfId="1" applyFont="1"/>
    <xf numFmtId="0" fontId="13" fillId="0" borderId="15" xfId="0" applyFont="1" applyBorder="1" applyAlignment="1">
      <alignment horizontal="right" vertical="center" wrapText="1" readingOrder="2"/>
    </xf>
    <xf numFmtId="0" fontId="13" fillId="0" borderId="17" xfId="0" applyFont="1" applyBorder="1" applyAlignment="1">
      <alignment horizontal="right" vertical="center" wrapText="1" readingOrder="2"/>
    </xf>
    <xf numFmtId="0" fontId="4" fillId="2" borderId="9" xfId="0" applyFont="1" applyFill="1" applyBorder="1" applyAlignment="1">
      <alignment vertical="center" wrapText="1" readingOrder="2"/>
    </xf>
    <xf numFmtId="0" fontId="4" fillId="2" borderId="7" xfId="0" applyFont="1" applyFill="1" applyBorder="1" applyAlignment="1">
      <alignment horizontal="center" vertical="center" wrapText="1" readingOrder="1"/>
    </xf>
    <xf numFmtId="164" fontId="2" fillId="2" borderId="3" xfId="0" applyNumberFormat="1" applyFont="1" applyFill="1" applyBorder="1" applyAlignment="1">
      <alignment horizontal="center" vertical="center" wrapText="1" readingOrder="2"/>
    </xf>
    <xf numFmtId="164" fontId="14" fillId="4" borderId="5" xfId="0" applyNumberFormat="1" applyFont="1" applyFill="1" applyBorder="1" applyAlignment="1">
      <alignment horizontal="center" vertical="center" wrapText="1" readingOrder="2"/>
    </xf>
    <xf numFmtId="164" fontId="19" fillId="4" borderId="4" xfId="0" applyNumberFormat="1" applyFont="1" applyFill="1" applyBorder="1" applyAlignment="1">
      <alignment horizontal="right" vertical="center" wrapText="1" readingOrder="2"/>
    </xf>
    <xf numFmtId="3" fontId="17" fillId="0" borderId="4" xfId="0" applyNumberFormat="1" applyFont="1" applyBorder="1" applyAlignment="1">
      <alignment horizontal="center" vertical="center" wrapText="1" readingOrder="2"/>
    </xf>
    <xf numFmtId="164" fontId="13" fillId="4" borderId="5" xfId="0" applyNumberFormat="1" applyFont="1" applyFill="1" applyBorder="1" applyAlignment="1">
      <alignment horizontal="right" vertical="center" wrapText="1" readingOrder="2"/>
    </xf>
    <xf numFmtId="164" fontId="13" fillId="4" borderId="5" xfId="0" applyNumberFormat="1" applyFont="1" applyFill="1" applyBorder="1" applyAlignment="1">
      <alignment horizontal="justify" vertical="center" wrapText="1" readingOrder="2"/>
    </xf>
    <xf numFmtId="164" fontId="13" fillId="4" borderId="12" xfId="0" applyNumberFormat="1" applyFont="1" applyFill="1" applyBorder="1" applyAlignment="1">
      <alignment horizontal="right" vertical="center" wrapText="1" readingOrder="2"/>
    </xf>
    <xf numFmtId="0" fontId="5" fillId="2" borderId="3" xfId="0" applyFont="1" applyFill="1" applyBorder="1" applyAlignment="1">
      <alignment vertical="center" wrapText="1" readingOrder="2"/>
    </xf>
    <xf numFmtId="0" fontId="5" fillId="2" borderId="11" xfId="0" applyFont="1" applyFill="1" applyBorder="1" applyAlignment="1">
      <alignment vertical="center" wrapText="1" readingOrder="2"/>
    </xf>
    <xf numFmtId="3" fontId="6" fillId="0" borderId="9" xfId="0" applyNumberFormat="1" applyFont="1" applyBorder="1" applyAlignment="1">
      <alignment horizontal="center" vertical="center" wrapText="1" readingOrder="2"/>
    </xf>
    <xf numFmtId="0" fontId="6" fillId="0" borderId="4" xfId="0" applyFont="1" applyBorder="1" applyAlignment="1">
      <alignment horizontal="center" vertical="center" wrapText="1" readingOrder="2"/>
    </xf>
    <xf numFmtId="9" fontId="20" fillId="4" borderId="10" xfId="1" applyFont="1" applyFill="1" applyBorder="1"/>
    <xf numFmtId="2" fontId="20" fillId="4" borderId="8" xfId="1" applyNumberFormat="1" applyFont="1" applyFill="1" applyBorder="1"/>
    <xf numFmtId="9" fontId="20" fillId="0" borderId="0" xfId="1" applyFont="1" applyFill="1" applyBorder="1"/>
    <xf numFmtId="2" fontId="20" fillId="0" borderId="0" xfId="1" applyNumberFormat="1" applyFont="1" applyFill="1" applyBorder="1"/>
    <xf numFmtId="0" fontId="0" fillId="0" borderId="7" xfId="0" applyBorder="1"/>
    <xf numFmtId="3" fontId="14" fillId="0" borderId="3" xfId="0" applyNumberFormat="1" applyFont="1" applyBorder="1" applyAlignment="1">
      <alignment horizontal="center" vertical="center" wrapText="1" readingOrder="2"/>
    </xf>
    <xf numFmtId="164" fontId="13" fillId="3" borderId="9" xfId="0" applyNumberFormat="1" applyFont="1" applyFill="1" applyBorder="1" applyAlignment="1">
      <alignment horizontal="center" vertical="center" wrapText="1" readingOrder="2"/>
    </xf>
    <xf numFmtId="164" fontId="13" fillId="3" borderId="5" xfId="0" applyNumberFormat="1" applyFont="1" applyFill="1" applyBorder="1" applyAlignment="1">
      <alignment horizontal="center" vertical="center" wrapText="1" readingOrder="2"/>
    </xf>
    <xf numFmtId="0" fontId="13" fillId="3" borderId="5" xfId="0" applyFont="1" applyFill="1" applyBorder="1" applyAlignment="1">
      <alignment horizontal="center" vertical="center" wrapText="1" readingOrder="2"/>
    </xf>
    <xf numFmtId="3" fontId="14" fillId="3" borderId="4" xfId="0" applyNumberFormat="1" applyFont="1" applyFill="1" applyBorder="1" applyAlignment="1">
      <alignment horizontal="center" vertical="center" wrapText="1" readingOrder="2"/>
    </xf>
    <xf numFmtId="164" fontId="14" fillId="3" borderId="4" xfId="0" applyNumberFormat="1" applyFont="1" applyFill="1" applyBorder="1" applyAlignment="1">
      <alignment horizontal="center" vertical="center" wrapText="1" readingOrder="2"/>
    </xf>
    <xf numFmtId="0" fontId="14" fillId="3" borderId="4" xfId="0" applyFont="1" applyFill="1" applyBorder="1" applyAlignment="1">
      <alignment horizontal="center" vertical="center" wrapText="1" readingOrder="2"/>
    </xf>
    <xf numFmtId="9" fontId="3" fillId="3" borderId="4" xfId="0" applyNumberFormat="1" applyFont="1" applyFill="1" applyBorder="1" applyAlignment="1">
      <alignment horizontal="center" vertical="center" wrapText="1" readingOrder="2"/>
    </xf>
    <xf numFmtId="164" fontId="13" fillId="4" borderId="4" xfId="0" applyNumberFormat="1" applyFont="1" applyFill="1" applyBorder="1" applyAlignment="1">
      <alignment horizontal="center" vertical="center" wrapText="1" readingOrder="2"/>
    </xf>
    <xf numFmtId="3" fontId="14" fillId="4" borderId="9" xfId="0" applyNumberFormat="1" applyFont="1" applyFill="1" applyBorder="1" applyAlignment="1">
      <alignment horizontal="center" vertical="center" wrapText="1" readingOrder="2"/>
    </xf>
    <xf numFmtId="164" fontId="13" fillId="4" borderId="9" xfId="0" applyNumberFormat="1" applyFont="1" applyFill="1" applyBorder="1" applyAlignment="1">
      <alignment horizontal="center" vertical="center" wrapText="1" readingOrder="2"/>
    </xf>
    <xf numFmtId="0" fontId="14" fillId="4" borderId="4" xfId="0" applyFont="1" applyFill="1" applyBorder="1" applyAlignment="1">
      <alignment horizontal="justify" vertical="center" wrapText="1" readingOrder="2"/>
    </xf>
    <xf numFmtId="0" fontId="13" fillId="4" borderId="4" xfId="0" applyFont="1" applyFill="1" applyBorder="1" applyAlignment="1">
      <alignment horizontal="center" vertical="center" wrapText="1" readingOrder="2"/>
    </xf>
    <xf numFmtId="0" fontId="14" fillId="3" borderId="9" xfId="0" applyFont="1" applyFill="1" applyBorder="1" applyAlignment="1">
      <alignment horizontal="right" vertical="center" wrapText="1" readingOrder="2"/>
    </xf>
    <xf numFmtId="0" fontId="14" fillId="3" borderId="7" xfId="0" applyFont="1" applyFill="1" applyBorder="1" applyAlignment="1">
      <alignment horizontal="justify" vertical="center" wrapText="1" readingOrder="2"/>
    </xf>
    <xf numFmtId="9" fontId="14" fillId="4" borderId="3" xfId="1" applyFont="1" applyFill="1" applyBorder="1" applyAlignment="1">
      <alignment horizontal="center" vertical="center" wrapText="1" readingOrder="2"/>
    </xf>
    <xf numFmtId="0" fontId="9" fillId="0" borderId="7" xfId="0" applyFont="1" applyBorder="1" applyAlignment="1">
      <alignment horizontal="center" vertical="center" readingOrder="2"/>
    </xf>
    <xf numFmtId="0" fontId="13" fillId="0" borderId="9" xfId="0" applyFont="1" applyBorder="1" applyAlignment="1">
      <alignment horizontal="center" vertical="center" wrapText="1" readingOrder="2"/>
    </xf>
    <xf numFmtId="0" fontId="9" fillId="0" borderId="7" xfId="0" applyFont="1" applyBorder="1" applyAlignment="1">
      <alignment horizontal="center" vertical="center" wrapText="1" readingOrder="2"/>
    </xf>
    <xf numFmtId="0" fontId="9" fillId="0" borderId="9" xfId="0" applyFont="1" applyBorder="1" applyAlignment="1">
      <alignment horizontal="center" vertical="center" wrapText="1"/>
    </xf>
    <xf numFmtId="164" fontId="14" fillId="3" borderId="5" xfId="0" applyNumberFormat="1" applyFont="1" applyFill="1" applyBorder="1" applyAlignment="1">
      <alignment horizontal="center" vertical="center" wrapText="1" readingOrder="2"/>
    </xf>
    <xf numFmtId="9" fontId="24" fillId="4" borderId="9" xfId="1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wrapText="1" readingOrder="2"/>
    </xf>
    <xf numFmtId="0" fontId="14" fillId="0" borderId="20" xfId="0" applyFont="1" applyBorder="1" applyAlignment="1">
      <alignment horizontal="center" vertical="center" wrapText="1" readingOrder="2"/>
    </xf>
    <xf numFmtId="0" fontId="4" fillId="2" borderId="18" xfId="0" applyFont="1" applyFill="1" applyBorder="1" applyAlignment="1">
      <alignment horizontal="center" vertical="center" wrapText="1" readingOrder="2"/>
    </xf>
    <xf numFmtId="0" fontId="19" fillId="0" borderId="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 readingOrder="2"/>
    </xf>
    <xf numFmtId="0" fontId="12" fillId="0" borderId="9" xfId="0" applyFont="1" applyBorder="1" applyAlignment="1">
      <alignment horizontal="center" vertical="center" wrapText="1" readingOrder="2"/>
    </xf>
    <xf numFmtId="0" fontId="25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 readingOrder="2"/>
    </xf>
    <xf numFmtId="0" fontId="19" fillId="0" borderId="5" xfId="0" applyFont="1" applyBorder="1" applyAlignment="1">
      <alignment horizontal="center" vertical="center" wrapText="1" readingOrder="2"/>
    </xf>
    <xf numFmtId="0" fontId="10" fillId="0" borderId="0" xfId="0" applyFont="1" applyAlignment="1">
      <alignment horizontal="center" vertical="center"/>
    </xf>
    <xf numFmtId="164" fontId="19" fillId="4" borderId="3" xfId="0" applyNumberFormat="1" applyFont="1" applyFill="1" applyBorder="1" applyAlignment="1">
      <alignment horizontal="center" vertical="center" wrapText="1" readingOrder="2"/>
    </xf>
    <xf numFmtId="164" fontId="19" fillId="4" borderId="5" xfId="0" applyNumberFormat="1" applyFont="1" applyFill="1" applyBorder="1" applyAlignment="1">
      <alignment horizontal="center" vertical="center" wrapText="1" readingOrder="2"/>
    </xf>
    <xf numFmtId="164" fontId="19" fillId="3" borderId="3" xfId="0" applyNumberFormat="1" applyFont="1" applyFill="1" applyBorder="1" applyAlignment="1">
      <alignment horizontal="center" vertical="center" wrapText="1" readingOrder="2"/>
    </xf>
    <xf numFmtId="164" fontId="19" fillId="3" borderId="5" xfId="0" applyNumberFormat="1" applyFont="1" applyFill="1" applyBorder="1" applyAlignment="1">
      <alignment horizontal="center" vertical="center" wrapText="1" readingOrder="2"/>
    </xf>
    <xf numFmtId="0" fontId="9" fillId="0" borderId="0" xfId="0" applyFont="1" applyAlignment="1">
      <alignment horizontal="center" readingOrder="2"/>
    </xf>
    <xf numFmtId="0" fontId="5" fillId="2" borderId="3" xfId="0" applyFont="1" applyFill="1" applyBorder="1" applyAlignment="1">
      <alignment horizontal="center" vertical="center" wrapText="1" readingOrder="2"/>
    </xf>
    <xf numFmtId="0" fontId="5" fillId="2" borderId="11" xfId="0" applyFont="1" applyFill="1" applyBorder="1" applyAlignment="1">
      <alignment horizontal="center" vertical="center" wrapText="1" readingOrder="2"/>
    </xf>
    <xf numFmtId="0" fontId="19" fillId="0" borderId="3" xfId="0" applyFont="1" applyBorder="1" applyAlignment="1">
      <alignment horizontal="right" vertical="center" wrapText="1" readingOrder="2"/>
    </xf>
    <xf numFmtId="0" fontId="19" fillId="0" borderId="5" xfId="0" applyFont="1" applyBorder="1" applyAlignment="1">
      <alignment horizontal="right" vertical="center" wrapText="1" readingOrder="2"/>
    </xf>
    <xf numFmtId="0" fontId="19" fillId="3" borderId="5" xfId="0" applyFont="1" applyFill="1" applyBorder="1" applyAlignment="1">
      <alignment horizontal="center" vertical="center" wrapText="1" readingOrder="2"/>
    </xf>
    <xf numFmtId="0" fontId="13" fillId="0" borderId="7" xfId="0" applyFont="1" applyBorder="1" applyAlignment="1">
      <alignment horizontal="left" vertical="center" wrapText="1" readingOrder="2"/>
    </xf>
    <xf numFmtId="0" fontId="13" fillId="0" borderId="10" xfId="0" applyFont="1" applyBorder="1" applyAlignment="1">
      <alignment horizontal="left" vertical="center" wrapText="1" readingOrder="2"/>
    </xf>
    <xf numFmtId="0" fontId="13" fillId="0" borderId="8" xfId="0" applyFont="1" applyBorder="1" applyAlignment="1">
      <alignment horizontal="left" vertical="center" wrapText="1" readingOrder="2"/>
    </xf>
    <xf numFmtId="0" fontId="17" fillId="0" borderId="7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21" fillId="4" borderId="1" xfId="0" applyFont="1" applyFill="1" applyBorder="1" applyAlignment="1">
      <alignment horizontal="center" wrapText="1"/>
    </xf>
    <xf numFmtId="0" fontId="21" fillId="4" borderId="1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left" vertical="center" wrapText="1" readingOrder="2"/>
    </xf>
    <xf numFmtId="0" fontId="4" fillId="5" borderId="10" xfId="0" applyFont="1" applyFill="1" applyBorder="1" applyAlignment="1">
      <alignment horizontal="left" vertical="center" wrapText="1" readingOrder="2"/>
    </xf>
    <xf numFmtId="0" fontId="4" fillId="5" borderId="8" xfId="0" applyFont="1" applyFill="1" applyBorder="1" applyAlignment="1">
      <alignment horizontal="left" vertical="center" wrapText="1" readingOrder="2"/>
    </xf>
    <xf numFmtId="0" fontId="9" fillId="0" borderId="0" xfId="0" applyFont="1" applyAlignment="1">
      <alignment horizontal="center" wrapText="1" readingOrder="2"/>
    </xf>
    <xf numFmtId="0" fontId="14" fillId="0" borderId="3" xfId="0" applyFont="1" applyBorder="1" applyAlignment="1">
      <alignment horizontal="center" vertical="center" wrapText="1" readingOrder="2"/>
    </xf>
    <xf numFmtId="0" fontId="14" fillId="0" borderId="5" xfId="0" applyFont="1" applyBorder="1" applyAlignment="1">
      <alignment horizontal="center" vertical="center" wrapText="1" readingOrder="2"/>
    </xf>
    <xf numFmtId="9" fontId="14" fillId="4" borderId="3" xfId="1" applyFont="1" applyFill="1" applyBorder="1" applyAlignment="1">
      <alignment horizontal="center" vertical="center" wrapText="1" readingOrder="2"/>
    </xf>
    <xf numFmtId="9" fontId="14" fillId="4" borderId="5" xfId="1" applyFont="1" applyFill="1" applyBorder="1" applyAlignment="1">
      <alignment horizontal="center" vertical="center" wrapText="1" readingOrder="2"/>
    </xf>
    <xf numFmtId="164" fontId="2" fillId="2" borderId="3" xfId="0" applyNumberFormat="1" applyFont="1" applyFill="1" applyBorder="1" applyAlignment="1">
      <alignment horizontal="center" vertical="center" wrapText="1" readingOrder="2"/>
    </xf>
    <xf numFmtId="164" fontId="2" fillId="2" borderId="5" xfId="0" applyNumberFormat="1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0" fontId="2" fillId="2" borderId="5" xfId="0" applyFont="1" applyFill="1" applyBorder="1" applyAlignment="1">
      <alignment horizontal="center" vertical="center" wrapText="1" readingOrder="2"/>
    </xf>
    <xf numFmtId="0" fontId="7" fillId="0" borderId="0" xfId="0" applyFont="1" applyAlignment="1">
      <alignment horizontal="center" wrapText="1" readingOrder="2"/>
    </xf>
    <xf numFmtId="0" fontId="4" fillId="5" borderId="3" xfId="0" applyFont="1" applyFill="1" applyBorder="1" applyAlignment="1">
      <alignment horizontal="center" vertical="center" wrapText="1" readingOrder="2"/>
    </xf>
    <xf numFmtId="0" fontId="4" fillId="5" borderId="5" xfId="0" applyFont="1" applyFill="1" applyBorder="1" applyAlignment="1">
      <alignment horizontal="center" vertical="center" wrapText="1" readingOrder="2"/>
    </xf>
    <xf numFmtId="0" fontId="4" fillId="2" borderId="3" xfId="0" applyFont="1" applyFill="1" applyBorder="1" applyAlignment="1">
      <alignment horizontal="center" vertical="center" wrapText="1" readingOrder="2"/>
    </xf>
    <xf numFmtId="0" fontId="4" fillId="2" borderId="5" xfId="0" applyFont="1" applyFill="1" applyBorder="1" applyAlignment="1">
      <alignment horizontal="center" vertical="center" wrapText="1" readingOrder="2"/>
    </xf>
    <xf numFmtId="0" fontId="21" fillId="0" borderId="1" xfId="0" applyFont="1" applyBorder="1" applyAlignment="1">
      <alignment horizontal="center" wrapText="1"/>
    </xf>
    <xf numFmtId="0" fontId="14" fillId="0" borderId="0" xfId="0" applyFont="1" applyAlignment="1">
      <alignment horizontal="center" vertical="center" readingOrder="2"/>
    </xf>
    <xf numFmtId="0" fontId="14" fillId="0" borderId="12" xfId="0" applyFont="1" applyBorder="1" applyAlignment="1">
      <alignment horizontal="left" vertical="center" wrapText="1" readingOrder="2"/>
    </xf>
    <xf numFmtId="0" fontId="14" fillId="0" borderId="16" xfId="0" applyFont="1" applyBorder="1" applyAlignment="1">
      <alignment horizontal="left" vertical="center" wrapText="1" readingOrder="2"/>
    </xf>
    <xf numFmtId="0" fontId="9" fillId="0" borderId="7" xfId="0" applyFont="1" applyBorder="1" applyAlignment="1">
      <alignment horizontal="center" wrapText="1" readingOrder="2"/>
    </xf>
    <xf numFmtId="0" fontId="9" fillId="0" borderId="10" xfId="0" applyFont="1" applyBorder="1" applyAlignment="1">
      <alignment horizontal="center" wrapText="1" readingOrder="2"/>
    </xf>
    <xf numFmtId="0" fontId="9" fillId="0" borderId="8" xfId="0" applyFont="1" applyBorder="1" applyAlignment="1">
      <alignment horizontal="center" wrapText="1" readingOrder="2"/>
    </xf>
    <xf numFmtId="0" fontId="14" fillId="0" borderId="11" xfId="0" applyFont="1" applyBorder="1" applyAlignment="1">
      <alignment horizontal="center" vertical="center" wrapText="1" readingOrder="2"/>
    </xf>
    <xf numFmtId="0" fontId="14" fillId="0" borderId="3" xfId="0" applyFont="1" applyBorder="1" applyAlignment="1">
      <alignment horizontal="right" vertical="center" wrapText="1" readingOrder="2"/>
    </xf>
    <xf numFmtId="0" fontId="14" fillId="0" borderId="11" xfId="0" applyFont="1" applyBorder="1" applyAlignment="1">
      <alignment horizontal="right" vertical="center" wrapText="1" readingOrder="2"/>
    </xf>
    <xf numFmtId="0" fontId="14" fillId="0" borderId="5" xfId="0" applyFont="1" applyBorder="1" applyAlignment="1">
      <alignment horizontal="right" vertical="center" wrapText="1" readingOrder="2"/>
    </xf>
    <xf numFmtId="0" fontId="14" fillId="3" borderId="3" xfId="0" applyFont="1" applyFill="1" applyBorder="1" applyAlignment="1">
      <alignment horizontal="center" vertical="center" wrapText="1" readingOrder="2"/>
    </xf>
    <xf numFmtId="0" fontId="14" fillId="3" borderId="11" xfId="0" applyFont="1" applyFill="1" applyBorder="1" applyAlignment="1">
      <alignment horizontal="center" vertical="center" wrapText="1" readingOrder="2"/>
    </xf>
    <xf numFmtId="0" fontId="14" fillId="3" borderId="5" xfId="0" applyFont="1" applyFill="1" applyBorder="1" applyAlignment="1">
      <alignment horizontal="center" vertical="center" wrapText="1" readingOrder="2"/>
    </xf>
    <xf numFmtId="164" fontId="13" fillId="4" borderId="3" xfId="0" applyNumberFormat="1" applyFont="1" applyFill="1" applyBorder="1" applyAlignment="1">
      <alignment horizontal="center" vertical="center" wrapText="1" readingOrder="2"/>
    </xf>
    <xf numFmtId="164" fontId="13" fillId="4" borderId="11" xfId="0" applyNumberFormat="1" applyFont="1" applyFill="1" applyBorder="1" applyAlignment="1">
      <alignment horizontal="center" vertical="center" wrapText="1" readingOrder="2"/>
    </xf>
    <xf numFmtId="164" fontId="13" fillId="4" borderId="5" xfId="0" applyNumberFormat="1" applyFont="1" applyFill="1" applyBorder="1" applyAlignment="1">
      <alignment horizontal="center" vertical="center" wrapText="1" readingOrder="2"/>
    </xf>
    <xf numFmtId="164" fontId="13" fillId="3" borderId="3" xfId="0" applyNumberFormat="1" applyFont="1" applyFill="1" applyBorder="1" applyAlignment="1">
      <alignment horizontal="center" vertical="center" wrapText="1" readingOrder="2"/>
    </xf>
    <xf numFmtId="164" fontId="13" fillId="3" borderId="11" xfId="0" applyNumberFormat="1" applyFont="1" applyFill="1" applyBorder="1" applyAlignment="1">
      <alignment horizontal="center" vertical="center" wrapText="1" readingOrder="2"/>
    </xf>
    <xf numFmtId="164" fontId="13" fillId="3" borderId="5" xfId="0" applyNumberFormat="1" applyFont="1" applyFill="1" applyBorder="1" applyAlignment="1">
      <alignment horizontal="center" vertical="center" wrapText="1" readingOrder="2"/>
    </xf>
    <xf numFmtId="0" fontId="11" fillId="0" borderId="7" xfId="0" applyFont="1" applyBorder="1" applyAlignment="1">
      <alignment horizontal="center" vertical="center" wrapText="1" readingOrder="2"/>
    </xf>
    <xf numFmtId="0" fontId="11" fillId="0" borderId="10" xfId="0" applyFont="1" applyBorder="1" applyAlignment="1">
      <alignment horizontal="center" vertical="center" wrapText="1" readingOrder="2"/>
    </xf>
    <xf numFmtId="0" fontId="11" fillId="0" borderId="8" xfId="0" applyFont="1" applyBorder="1" applyAlignment="1">
      <alignment horizontal="center" vertical="center" wrapText="1" readingOrder="2"/>
    </xf>
    <xf numFmtId="0" fontId="14" fillId="0" borderId="19" xfId="0" applyFont="1" applyBorder="1" applyAlignment="1">
      <alignment horizontal="center" vertical="center" wrapText="1" readingOrder="2"/>
    </xf>
    <xf numFmtId="0" fontId="3" fillId="0" borderId="12" xfId="0" applyFont="1" applyBorder="1" applyAlignment="1">
      <alignment horizontal="center" vertical="center" wrapText="1" readingOrder="2"/>
    </xf>
    <xf numFmtId="2" fontId="14" fillId="3" borderId="12" xfId="0" applyNumberFormat="1" applyFont="1" applyFill="1" applyBorder="1" applyAlignment="1">
      <alignment horizontal="center" vertical="center" wrapText="1" readingOrder="2"/>
    </xf>
    <xf numFmtId="164" fontId="13" fillId="4" borderId="12" xfId="0" applyNumberFormat="1" applyFont="1" applyFill="1" applyBorder="1" applyAlignment="1">
      <alignment horizontal="center" vertical="center" wrapText="1" readingOrder="2"/>
    </xf>
    <xf numFmtId="164" fontId="13" fillId="3" borderId="12" xfId="0" applyNumberFormat="1" applyFont="1" applyFill="1" applyBorder="1" applyAlignment="1">
      <alignment horizontal="center" vertical="center" wrapText="1" readingOrder="2"/>
    </xf>
    <xf numFmtId="0" fontId="14" fillId="0" borderId="15" xfId="0" applyFont="1" applyBorder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945AE-4B8D-4443-9BE5-9E68EAE978F7}">
  <dimension ref="B1:I115"/>
  <sheetViews>
    <sheetView rightToLeft="1" tabSelected="1" zoomScale="90" zoomScaleNormal="90" workbookViewId="0">
      <selection activeCell="F3" sqref="F3:H3"/>
    </sheetView>
  </sheetViews>
  <sheetFormatPr defaultRowHeight="14.4" x14ac:dyDescent="0.3"/>
  <cols>
    <col min="2" max="2" width="5.3984375" customWidth="1"/>
    <col min="3" max="4" width="15.3984375" customWidth="1"/>
    <col min="5" max="5" width="16.296875" customWidth="1"/>
    <col min="6" max="6" width="14.5" customWidth="1"/>
    <col min="7" max="7" width="16.296875" customWidth="1"/>
    <col min="8" max="8" width="23" customWidth="1"/>
    <col min="9" max="9" width="15" customWidth="1"/>
  </cols>
  <sheetData>
    <row r="1" spans="2:9" ht="14.95" thickBot="1" x14ac:dyDescent="0.35"/>
    <row r="2" spans="2:9" ht="18.850000000000001" thickBot="1" x14ac:dyDescent="0.45">
      <c r="B2" s="66"/>
      <c r="C2" s="62" t="s">
        <v>109</v>
      </c>
      <c r="D2" s="63">
        <v>1.17</v>
      </c>
      <c r="F2" s="95" t="s">
        <v>132</v>
      </c>
      <c r="G2" s="95"/>
      <c r="H2" s="95"/>
    </row>
    <row r="3" spans="2:9" ht="43.2" customHeight="1" x14ac:dyDescent="0.3">
      <c r="C3" s="64"/>
      <c r="D3" s="65"/>
      <c r="F3" s="96" t="s">
        <v>129</v>
      </c>
      <c r="G3" s="96"/>
      <c r="H3" s="96"/>
    </row>
    <row r="4" spans="2:9" ht="25.5" customHeight="1" x14ac:dyDescent="0.3">
      <c r="D4" s="99" t="s">
        <v>6</v>
      </c>
      <c r="E4" s="99"/>
      <c r="F4" s="99"/>
      <c r="G4" s="99"/>
      <c r="H4" s="99"/>
    </row>
    <row r="5" spans="2:9" ht="14.95" thickBot="1" x14ac:dyDescent="0.35">
      <c r="C5" s="46"/>
      <c r="D5" s="46"/>
    </row>
    <row r="6" spans="2:9" ht="53.2" customHeight="1" thickBot="1" x14ac:dyDescent="0.35">
      <c r="C6" s="155" t="s">
        <v>116</v>
      </c>
      <c r="D6" s="156"/>
      <c r="E6" s="156"/>
      <c r="F6" s="156"/>
      <c r="G6" s="156"/>
      <c r="H6" s="156"/>
      <c r="I6" s="157"/>
    </row>
    <row r="7" spans="2:9" ht="16.100000000000001" customHeight="1" thickBot="1" x14ac:dyDescent="0.35">
      <c r="B7" s="3"/>
      <c r="C7" s="3"/>
      <c r="D7" s="3"/>
      <c r="E7" s="3"/>
      <c r="F7" s="3"/>
      <c r="G7" s="3"/>
      <c r="H7" s="3"/>
    </row>
    <row r="8" spans="2:9" ht="44.35" customHeight="1" thickBot="1" x14ac:dyDescent="0.4">
      <c r="C8" s="139" t="s">
        <v>118</v>
      </c>
      <c r="D8" s="140"/>
      <c r="E8" s="140"/>
      <c r="F8" s="140"/>
      <c r="G8" s="140"/>
      <c r="H8" s="140"/>
      <c r="I8" s="141"/>
    </row>
    <row r="9" spans="2:9" ht="14.95" thickBot="1" x14ac:dyDescent="0.35"/>
    <row r="10" spans="2:9" ht="46.55" x14ac:dyDescent="0.3">
      <c r="C10" s="91" t="s">
        <v>0</v>
      </c>
      <c r="D10" s="15" t="s">
        <v>7</v>
      </c>
      <c r="E10" s="15" t="s">
        <v>8</v>
      </c>
      <c r="F10" s="15" t="s">
        <v>126</v>
      </c>
      <c r="G10" s="15" t="s">
        <v>124</v>
      </c>
      <c r="H10" s="15" t="s">
        <v>125</v>
      </c>
      <c r="I10" s="16" t="s">
        <v>11</v>
      </c>
    </row>
    <row r="11" spans="2:9" ht="55.95" customHeight="1" x14ac:dyDescent="0.3">
      <c r="C11" s="158">
        <v>1</v>
      </c>
      <c r="D11" s="13" t="s">
        <v>12</v>
      </c>
      <c r="E11" s="159" t="s">
        <v>14</v>
      </c>
      <c r="F11" s="160">
        <v>1</v>
      </c>
      <c r="G11" s="161">
        <v>0</v>
      </c>
      <c r="H11" s="162">
        <f>G11*F11</f>
        <v>0</v>
      </c>
      <c r="I11" s="163" t="s">
        <v>15</v>
      </c>
    </row>
    <row r="12" spans="2:9" ht="93.05" x14ac:dyDescent="0.3">
      <c r="C12" s="158"/>
      <c r="D12" s="14" t="s">
        <v>13</v>
      </c>
      <c r="E12" s="159"/>
      <c r="F12" s="160"/>
      <c r="G12" s="161"/>
      <c r="H12" s="162"/>
      <c r="I12" s="163"/>
    </row>
    <row r="13" spans="2:9" ht="46.55" x14ac:dyDescent="0.3">
      <c r="C13" s="158">
        <v>2</v>
      </c>
      <c r="D13" s="13" t="s">
        <v>16</v>
      </c>
      <c r="E13" s="159" t="s">
        <v>14</v>
      </c>
      <c r="F13" s="160">
        <v>1</v>
      </c>
      <c r="G13" s="161">
        <v>0</v>
      </c>
      <c r="H13" s="162">
        <f>G13*F13</f>
        <v>0</v>
      </c>
      <c r="I13" s="163" t="s">
        <v>18</v>
      </c>
    </row>
    <row r="14" spans="2:9" ht="107.45" customHeight="1" x14ac:dyDescent="0.3">
      <c r="C14" s="158"/>
      <c r="D14" s="14" t="s">
        <v>17</v>
      </c>
      <c r="E14" s="159"/>
      <c r="F14" s="160"/>
      <c r="G14" s="161"/>
      <c r="H14" s="162"/>
      <c r="I14" s="163"/>
    </row>
    <row r="15" spans="2:9" ht="31.05" customHeight="1" x14ac:dyDescent="0.3">
      <c r="C15" s="89">
        <v>3</v>
      </c>
      <c r="D15" s="137" t="s">
        <v>19</v>
      </c>
      <c r="E15" s="137"/>
      <c r="F15" s="137"/>
      <c r="G15" s="137"/>
      <c r="H15" s="57">
        <f>SUM(H11:H14)</f>
        <v>0</v>
      </c>
      <c r="I15" s="47"/>
    </row>
    <row r="16" spans="2:9" ht="31.05" customHeight="1" thickBot="1" x14ac:dyDescent="0.35">
      <c r="C16" s="90">
        <v>4</v>
      </c>
      <c r="D16" s="138" t="s">
        <v>20</v>
      </c>
      <c r="E16" s="138"/>
      <c r="F16" s="138"/>
      <c r="G16" s="138"/>
      <c r="H16" s="57">
        <f>H15*$D$2</f>
        <v>0</v>
      </c>
      <c r="I16" s="48"/>
    </row>
    <row r="20" spans="3:9" ht="47.1" customHeight="1" x14ac:dyDescent="0.35">
      <c r="C20" s="121" t="s">
        <v>26</v>
      </c>
      <c r="D20" s="121"/>
      <c r="E20" s="121"/>
      <c r="F20" s="121"/>
      <c r="G20" s="121"/>
      <c r="H20" s="121"/>
      <c r="I20" s="121"/>
    </row>
    <row r="22" spans="3:9" ht="14.95" thickBot="1" x14ac:dyDescent="0.35"/>
    <row r="23" spans="3:9" ht="47.1" thickBot="1" x14ac:dyDescent="0.35">
      <c r="C23" s="17" t="s">
        <v>0</v>
      </c>
      <c r="D23" s="6" t="s">
        <v>21</v>
      </c>
      <c r="E23" s="6" t="s">
        <v>7</v>
      </c>
      <c r="F23" s="6" t="s">
        <v>8</v>
      </c>
      <c r="G23" s="6" t="s">
        <v>128</v>
      </c>
      <c r="H23" s="6" t="s">
        <v>124</v>
      </c>
      <c r="I23" s="17" t="s">
        <v>125</v>
      </c>
    </row>
    <row r="24" spans="3:9" ht="217.15" customHeight="1" x14ac:dyDescent="0.3">
      <c r="C24" s="122">
        <v>1</v>
      </c>
      <c r="D24" s="143" t="s">
        <v>22</v>
      </c>
      <c r="E24" s="122" t="s">
        <v>23</v>
      </c>
      <c r="F24" s="122" t="s">
        <v>24</v>
      </c>
      <c r="G24" s="146">
        <v>1</v>
      </c>
      <c r="H24" s="149">
        <v>0</v>
      </c>
      <c r="I24" s="152">
        <f>H24*G24</f>
        <v>0</v>
      </c>
    </row>
    <row r="25" spans="3:9" ht="15.55" customHeight="1" x14ac:dyDescent="0.3">
      <c r="C25" s="142"/>
      <c r="D25" s="144"/>
      <c r="E25" s="142"/>
      <c r="F25" s="142"/>
      <c r="G25" s="147"/>
      <c r="H25" s="150"/>
      <c r="I25" s="153"/>
    </row>
    <row r="26" spans="3:9" ht="14.95" thickBot="1" x14ac:dyDescent="0.35">
      <c r="C26" s="123"/>
      <c r="D26" s="145"/>
      <c r="E26" s="123"/>
      <c r="F26" s="123"/>
      <c r="G26" s="148"/>
      <c r="H26" s="151"/>
      <c r="I26" s="154"/>
    </row>
    <row r="27" spans="3:9" ht="16.100000000000001" thickBot="1" x14ac:dyDescent="0.35">
      <c r="C27" s="10">
        <v>2</v>
      </c>
      <c r="D27" s="110" t="s">
        <v>4</v>
      </c>
      <c r="E27" s="111"/>
      <c r="F27" s="111"/>
      <c r="G27" s="111"/>
      <c r="H27" s="112"/>
      <c r="I27" s="55">
        <f>SUM(I24)</f>
        <v>0</v>
      </c>
    </row>
    <row r="28" spans="3:9" ht="16.100000000000001" thickBot="1" x14ac:dyDescent="0.35">
      <c r="C28" s="10">
        <v>3</v>
      </c>
      <c r="D28" s="110" t="s">
        <v>25</v>
      </c>
      <c r="E28" s="111"/>
      <c r="F28" s="111"/>
      <c r="G28" s="111"/>
      <c r="H28" s="112"/>
      <c r="I28" s="55">
        <f>I27*($D$2)</f>
        <v>0</v>
      </c>
    </row>
    <row r="31" spans="3:9" ht="16.100000000000001" x14ac:dyDescent="0.35">
      <c r="C31" s="104" t="s">
        <v>29</v>
      </c>
      <c r="D31" s="104"/>
      <c r="E31" s="104"/>
      <c r="F31" s="104"/>
      <c r="G31" s="104"/>
      <c r="H31" s="104"/>
    </row>
    <row r="32" spans="3:9" ht="14.95" thickBot="1" x14ac:dyDescent="0.35"/>
    <row r="33" spans="2:8" ht="47.1" thickBot="1" x14ac:dyDescent="0.35">
      <c r="B33" s="25"/>
      <c r="C33" s="20" t="s">
        <v>0</v>
      </c>
      <c r="D33" s="21" t="s">
        <v>27</v>
      </c>
      <c r="E33" s="21" t="s">
        <v>8</v>
      </c>
      <c r="F33" s="6" t="s">
        <v>126</v>
      </c>
      <c r="G33" s="6" t="s">
        <v>124</v>
      </c>
      <c r="H33" s="17" t="s">
        <v>125</v>
      </c>
    </row>
    <row r="34" spans="2:8" ht="47.1" thickBot="1" x14ac:dyDescent="0.35">
      <c r="B34" s="8"/>
      <c r="C34" s="26">
        <v>1</v>
      </c>
      <c r="D34" s="22" t="s">
        <v>28</v>
      </c>
      <c r="E34" s="18">
        <v>3.14</v>
      </c>
      <c r="F34" s="37">
        <v>20000</v>
      </c>
      <c r="G34" s="75">
        <v>0</v>
      </c>
      <c r="H34" s="69">
        <f>G34*F34</f>
        <v>0</v>
      </c>
    </row>
    <row r="35" spans="2:8" ht="78.099999999999994" thickBot="1" x14ac:dyDescent="0.35">
      <c r="B35" s="8"/>
      <c r="C35" s="84">
        <v>2</v>
      </c>
      <c r="D35" s="23" t="s">
        <v>112</v>
      </c>
      <c r="E35" s="11">
        <v>3.14</v>
      </c>
      <c r="F35" s="67">
        <v>20000</v>
      </c>
      <c r="G35" s="75">
        <v>0</v>
      </c>
      <c r="H35" s="69">
        <f>G35*F35</f>
        <v>0</v>
      </c>
    </row>
    <row r="36" spans="2:8" ht="16.100000000000001" thickBot="1" x14ac:dyDescent="0.35">
      <c r="B36" s="8"/>
      <c r="C36" s="26">
        <v>3</v>
      </c>
      <c r="D36" s="110" t="s">
        <v>4</v>
      </c>
      <c r="E36" s="111"/>
      <c r="F36" s="111"/>
      <c r="G36" s="112"/>
      <c r="H36" s="56">
        <f>SUM(H34:H35)</f>
        <v>0</v>
      </c>
    </row>
    <row r="37" spans="2:8" ht="16.100000000000001" thickBot="1" x14ac:dyDescent="0.35">
      <c r="B37" s="9"/>
      <c r="C37" s="26">
        <v>4</v>
      </c>
      <c r="D37" s="110" t="s">
        <v>25</v>
      </c>
      <c r="E37" s="111"/>
      <c r="F37" s="111"/>
      <c r="G37" s="112"/>
      <c r="H37" s="56">
        <f>H36*($D$2)</f>
        <v>0</v>
      </c>
    </row>
    <row r="40" spans="2:8" ht="14.4" customHeight="1" x14ac:dyDescent="0.35">
      <c r="B40" s="121" t="s">
        <v>31</v>
      </c>
      <c r="C40" s="121"/>
      <c r="D40" s="121"/>
      <c r="E40" s="121"/>
      <c r="F40" s="121"/>
      <c r="G40" s="121"/>
      <c r="H40" s="1"/>
    </row>
    <row r="41" spans="2:8" ht="14.4" customHeight="1" x14ac:dyDescent="0.3">
      <c r="B41" s="19"/>
      <c r="C41" s="136" t="s">
        <v>113</v>
      </c>
      <c r="D41" s="136"/>
      <c r="E41" s="136"/>
      <c r="F41" s="136"/>
      <c r="G41" s="136"/>
      <c r="H41" s="1"/>
    </row>
    <row r="42" spans="2:8" ht="36" customHeight="1" thickBot="1" x14ac:dyDescent="0.35">
      <c r="C42" s="135" t="s">
        <v>127</v>
      </c>
      <c r="D42" s="135"/>
      <c r="E42" s="135"/>
      <c r="F42" s="135"/>
      <c r="G42" s="135"/>
    </row>
    <row r="43" spans="2:8" ht="62.6" customHeight="1" x14ac:dyDescent="0.3">
      <c r="B43" s="133" t="s">
        <v>0</v>
      </c>
      <c r="C43" s="133" t="s">
        <v>27</v>
      </c>
      <c r="D43" s="133" t="s">
        <v>8</v>
      </c>
      <c r="E43" s="133" t="s">
        <v>121</v>
      </c>
      <c r="F43" s="133" t="s">
        <v>122</v>
      </c>
      <c r="G43" s="133" t="s">
        <v>123</v>
      </c>
    </row>
    <row r="44" spans="2:8" ht="14.95" thickBot="1" x14ac:dyDescent="0.35">
      <c r="B44" s="134"/>
      <c r="C44" s="134"/>
      <c r="D44" s="134"/>
      <c r="E44" s="134"/>
      <c r="F44" s="134"/>
      <c r="G44" s="134"/>
    </row>
    <row r="45" spans="2:8" ht="140.69999999999999" thickBot="1" x14ac:dyDescent="0.35">
      <c r="B45" s="84">
        <v>1</v>
      </c>
      <c r="C45" s="80" t="s">
        <v>30</v>
      </c>
      <c r="D45" s="81" t="s">
        <v>105</v>
      </c>
      <c r="E45" s="76">
        <v>0</v>
      </c>
      <c r="F45" s="77">
        <v>0</v>
      </c>
      <c r="G45" s="68">
        <f>F45*E45</f>
        <v>0</v>
      </c>
    </row>
    <row r="46" spans="2:8" ht="16.100000000000001" thickBot="1" x14ac:dyDescent="0.35">
      <c r="B46" s="26">
        <v>2</v>
      </c>
      <c r="C46" s="78"/>
      <c r="D46" s="78"/>
      <c r="E46" s="76">
        <v>0</v>
      </c>
      <c r="F46" s="77">
        <v>0</v>
      </c>
      <c r="G46" s="68">
        <f>F46*E46</f>
        <v>0</v>
      </c>
    </row>
    <row r="47" spans="2:8" ht="16.100000000000001" thickBot="1" x14ac:dyDescent="0.35">
      <c r="B47" s="26">
        <v>3</v>
      </c>
      <c r="C47" s="78"/>
      <c r="D47" s="78"/>
      <c r="E47" s="76">
        <v>0</v>
      </c>
      <c r="F47" s="77">
        <v>0</v>
      </c>
      <c r="G47" s="68">
        <f>F47*E47</f>
        <v>0</v>
      </c>
    </row>
    <row r="48" spans="2:8" ht="16.100000000000001" thickBot="1" x14ac:dyDescent="0.35">
      <c r="B48" s="26">
        <v>4</v>
      </c>
      <c r="C48" s="78"/>
      <c r="D48" s="78"/>
      <c r="E48" s="76">
        <v>0</v>
      </c>
      <c r="F48" s="77">
        <v>0</v>
      </c>
      <c r="G48" s="68">
        <f>F48*E48</f>
        <v>0</v>
      </c>
    </row>
    <row r="49" spans="2:7" ht="16.100000000000001" thickBot="1" x14ac:dyDescent="0.35">
      <c r="B49" s="26">
        <v>5</v>
      </c>
      <c r="C49" s="78"/>
      <c r="D49" s="78"/>
      <c r="E49" s="76">
        <v>0</v>
      </c>
      <c r="F49" s="77">
        <v>0</v>
      </c>
      <c r="G49" s="68">
        <f>F49*E49</f>
        <v>0</v>
      </c>
    </row>
    <row r="50" spans="2:7" ht="16.100000000000001" thickBot="1" x14ac:dyDescent="0.35">
      <c r="B50" s="26"/>
      <c r="C50" s="78"/>
      <c r="D50" s="78"/>
      <c r="E50" s="78"/>
      <c r="F50" s="75"/>
      <c r="G50" s="69"/>
    </row>
    <row r="51" spans="2:7" ht="16.100000000000001" thickBot="1" x14ac:dyDescent="0.35">
      <c r="B51" s="26"/>
      <c r="C51" s="78"/>
      <c r="D51" s="78"/>
      <c r="E51" s="78"/>
      <c r="F51" s="79"/>
      <c r="G51" s="70"/>
    </row>
    <row r="52" spans="2:7" ht="16.100000000000001" thickBot="1" x14ac:dyDescent="0.35">
      <c r="B52" s="26"/>
      <c r="C52" s="110" t="s">
        <v>4</v>
      </c>
      <c r="D52" s="111"/>
      <c r="E52" s="111"/>
      <c r="F52" s="112"/>
      <c r="G52" s="56">
        <f>SUM(G45:G51)</f>
        <v>0</v>
      </c>
    </row>
    <row r="53" spans="2:7" ht="16.100000000000001" thickBot="1" x14ac:dyDescent="0.35">
      <c r="B53" s="12"/>
      <c r="C53" s="110" t="s">
        <v>25</v>
      </c>
      <c r="D53" s="111"/>
      <c r="E53" s="111"/>
      <c r="F53" s="112"/>
      <c r="G53" s="56">
        <f>G52*($D$2)</f>
        <v>0</v>
      </c>
    </row>
    <row r="57" spans="2:7" ht="16.100000000000001" x14ac:dyDescent="0.35">
      <c r="B57" s="121" t="s">
        <v>40</v>
      </c>
      <c r="C57" s="121"/>
      <c r="D57" s="121"/>
      <c r="E57" s="121"/>
      <c r="F57" s="121"/>
      <c r="G57" s="121"/>
    </row>
    <row r="58" spans="2:7" ht="14.95" thickBot="1" x14ac:dyDescent="0.35"/>
    <row r="59" spans="2:7" ht="15.55" x14ac:dyDescent="0.3">
      <c r="B59" s="131" t="s">
        <v>0</v>
      </c>
      <c r="C59" s="131" t="s">
        <v>21</v>
      </c>
      <c r="D59" s="131" t="s">
        <v>32</v>
      </c>
      <c r="E59" s="131" t="s">
        <v>33</v>
      </c>
      <c r="F59" s="131" t="s">
        <v>34</v>
      </c>
      <c r="G59" s="27" t="s">
        <v>35</v>
      </c>
    </row>
    <row r="60" spans="2:7" ht="16.100000000000001" thickBot="1" x14ac:dyDescent="0.35">
      <c r="B60" s="132"/>
      <c r="C60" s="132"/>
      <c r="D60" s="132"/>
      <c r="E60" s="132"/>
      <c r="F60" s="132"/>
      <c r="G60" s="34" t="s">
        <v>2</v>
      </c>
    </row>
    <row r="61" spans="2:7" ht="16.649999999999999" thickBot="1" x14ac:dyDescent="0.35">
      <c r="B61" s="28"/>
      <c r="C61" s="29"/>
      <c r="D61" s="30"/>
      <c r="E61" s="31" t="s">
        <v>3</v>
      </c>
      <c r="F61" s="31" t="s">
        <v>5</v>
      </c>
      <c r="G61" s="36" t="s">
        <v>120</v>
      </c>
    </row>
    <row r="62" spans="2:7" ht="62.05" x14ac:dyDescent="0.3">
      <c r="B62" s="122">
        <v>1</v>
      </c>
      <c r="C62" s="23" t="s">
        <v>36</v>
      </c>
      <c r="D62" s="124">
        <v>0</v>
      </c>
      <c r="E62" s="126">
        <f>H15*D62</f>
        <v>0</v>
      </c>
      <c r="F62" s="128">
        <v>13</v>
      </c>
      <c r="G62" s="126">
        <f>F62*E62</f>
        <v>0</v>
      </c>
    </row>
    <row r="63" spans="2:7" ht="31.6" thickBot="1" x14ac:dyDescent="0.35">
      <c r="B63" s="123"/>
      <c r="C63" s="22" t="s">
        <v>37</v>
      </c>
      <c r="D63" s="125"/>
      <c r="E63" s="127"/>
      <c r="F63" s="129"/>
      <c r="G63" s="127"/>
    </row>
    <row r="64" spans="2:7" ht="94.15" thickBot="1" x14ac:dyDescent="0.35">
      <c r="B64" s="11">
        <v>2</v>
      </c>
      <c r="C64" s="7" t="s">
        <v>114</v>
      </c>
      <c r="D64" s="82">
        <v>0</v>
      </c>
      <c r="E64" s="51">
        <f>I27*D64</f>
        <v>0</v>
      </c>
      <c r="F64" s="35">
        <v>13</v>
      </c>
      <c r="G64" s="51">
        <f>F64*E64</f>
        <v>0</v>
      </c>
    </row>
    <row r="65" spans="2:7" ht="16.100000000000001" thickBot="1" x14ac:dyDescent="0.35">
      <c r="B65" s="33">
        <v>3</v>
      </c>
      <c r="C65" s="118" t="s">
        <v>38</v>
      </c>
      <c r="D65" s="119"/>
      <c r="E65" s="119"/>
      <c r="F65" s="120"/>
      <c r="G65" s="52">
        <f>SUM(G62:G64)</f>
        <v>0</v>
      </c>
    </row>
    <row r="66" spans="2:7" ht="16.100000000000001" thickBot="1" x14ac:dyDescent="0.35">
      <c r="B66" s="33">
        <v>4</v>
      </c>
      <c r="C66" s="118" t="s">
        <v>39</v>
      </c>
      <c r="D66" s="119"/>
      <c r="E66" s="119"/>
      <c r="F66" s="120"/>
      <c r="G66" s="52">
        <f>G65*$D$2</f>
        <v>0</v>
      </c>
    </row>
    <row r="70" spans="2:7" ht="16.100000000000001" x14ac:dyDescent="0.35">
      <c r="B70" s="104" t="s">
        <v>71</v>
      </c>
      <c r="C70" s="104"/>
      <c r="D70" s="104"/>
      <c r="E70" s="104"/>
      <c r="F70" s="104"/>
      <c r="G70" s="104"/>
    </row>
    <row r="71" spans="2:7" ht="37.700000000000003" customHeight="1" thickBot="1" x14ac:dyDescent="0.35">
      <c r="B71" s="130" t="s">
        <v>117</v>
      </c>
      <c r="C71" s="130"/>
      <c r="D71" s="130"/>
      <c r="E71" s="130"/>
      <c r="F71" s="130"/>
      <c r="G71" s="130"/>
    </row>
    <row r="72" spans="2:7" ht="16.649999999999999" thickBot="1" x14ac:dyDescent="0.35">
      <c r="E72" s="83" t="s">
        <v>115</v>
      </c>
      <c r="F72" s="88">
        <v>1</v>
      </c>
      <c r="G72" s="2"/>
    </row>
    <row r="73" spans="2:7" ht="97.5" customHeight="1" thickBot="1" x14ac:dyDescent="0.35">
      <c r="B73" s="4" t="s">
        <v>0</v>
      </c>
      <c r="C73" s="4" t="s">
        <v>41</v>
      </c>
      <c r="D73" s="5" t="s">
        <v>42</v>
      </c>
      <c r="E73" s="5" t="s">
        <v>43</v>
      </c>
      <c r="F73" s="5" t="s">
        <v>45</v>
      </c>
      <c r="G73" s="4" t="s">
        <v>47</v>
      </c>
    </row>
    <row r="74" spans="2:7" ht="21.05" customHeight="1" thickBot="1" x14ac:dyDescent="0.35">
      <c r="B74" s="49"/>
      <c r="C74" s="49"/>
      <c r="D74" s="6" t="s">
        <v>5</v>
      </c>
      <c r="E74" s="6" t="s">
        <v>44</v>
      </c>
      <c r="F74" s="50" t="s">
        <v>46</v>
      </c>
      <c r="G74" s="17" t="s">
        <v>48</v>
      </c>
    </row>
    <row r="75" spans="2:7" ht="30.5" customHeight="1" thickBot="1" x14ac:dyDescent="0.35">
      <c r="B75" s="24" t="s">
        <v>49</v>
      </c>
      <c r="C75" s="22" t="s">
        <v>50</v>
      </c>
      <c r="D75" s="71">
        <v>1000</v>
      </c>
      <c r="E75" s="72">
        <v>248</v>
      </c>
      <c r="F75" s="72">
        <f>(100%-$F$72)*E75</f>
        <v>0</v>
      </c>
      <c r="G75" s="87">
        <f>F75*D75</f>
        <v>0</v>
      </c>
    </row>
    <row r="76" spans="2:7" ht="93.6" thickBot="1" x14ac:dyDescent="0.35">
      <c r="B76" s="24" t="s">
        <v>51</v>
      </c>
      <c r="C76" s="32" t="s">
        <v>52</v>
      </c>
      <c r="D76" s="73">
        <v>300</v>
      </c>
      <c r="E76" s="72">
        <v>257</v>
      </c>
      <c r="F76" s="72">
        <f t="shared" ref="F76:F84" si="0">(100%-$F$72)*E76</f>
        <v>0</v>
      </c>
      <c r="G76" s="87">
        <f t="shared" ref="G76:G84" si="1">F76*D76</f>
        <v>0</v>
      </c>
    </row>
    <row r="77" spans="2:7" ht="16.100000000000001" thickBot="1" x14ac:dyDescent="0.35">
      <c r="B77" s="24" t="s">
        <v>53</v>
      </c>
      <c r="C77" s="22" t="s">
        <v>54</v>
      </c>
      <c r="D77" s="71">
        <v>1000</v>
      </c>
      <c r="E77" s="72">
        <v>218</v>
      </c>
      <c r="F77" s="72">
        <f t="shared" si="0"/>
        <v>0</v>
      </c>
      <c r="G77" s="87">
        <f t="shared" si="1"/>
        <v>0</v>
      </c>
    </row>
    <row r="78" spans="2:7" ht="16.100000000000001" thickBot="1" x14ac:dyDescent="0.35">
      <c r="B78" s="24" t="s">
        <v>55</v>
      </c>
      <c r="C78" s="22" t="s">
        <v>56</v>
      </c>
      <c r="D78" s="71">
        <v>1500</v>
      </c>
      <c r="E78" s="72">
        <v>229</v>
      </c>
      <c r="F78" s="72">
        <f t="shared" si="0"/>
        <v>0</v>
      </c>
      <c r="G78" s="87">
        <f t="shared" si="1"/>
        <v>0</v>
      </c>
    </row>
    <row r="79" spans="2:7" ht="16.100000000000001" thickBot="1" x14ac:dyDescent="0.35">
      <c r="B79" s="24" t="s">
        <v>57</v>
      </c>
      <c r="C79" s="22" t="s">
        <v>58</v>
      </c>
      <c r="D79" s="73">
        <v>500</v>
      </c>
      <c r="E79" s="72">
        <v>170</v>
      </c>
      <c r="F79" s="72">
        <f t="shared" si="0"/>
        <v>0</v>
      </c>
      <c r="G79" s="87">
        <f t="shared" si="1"/>
        <v>0</v>
      </c>
    </row>
    <row r="80" spans="2:7" ht="16.100000000000001" thickBot="1" x14ac:dyDescent="0.35">
      <c r="B80" s="24" t="s">
        <v>59</v>
      </c>
      <c r="C80" s="22" t="s">
        <v>60</v>
      </c>
      <c r="D80" s="73">
        <v>500</v>
      </c>
      <c r="E80" s="72">
        <v>143</v>
      </c>
      <c r="F80" s="72">
        <f t="shared" si="0"/>
        <v>0</v>
      </c>
      <c r="G80" s="87">
        <f t="shared" si="1"/>
        <v>0</v>
      </c>
    </row>
    <row r="81" spans="2:9" ht="16.100000000000001" thickBot="1" x14ac:dyDescent="0.35">
      <c r="B81" s="24" t="s">
        <v>61</v>
      </c>
      <c r="C81" s="22" t="s">
        <v>62</v>
      </c>
      <c r="D81" s="73">
        <v>50</v>
      </c>
      <c r="E81" s="72">
        <v>169</v>
      </c>
      <c r="F81" s="72">
        <f t="shared" si="0"/>
        <v>0</v>
      </c>
      <c r="G81" s="87">
        <f t="shared" si="1"/>
        <v>0</v>
      </c>
    </row>
    <row r="82" spans="2:9" ht="47.1" thickBot="1" x14ac:dyDescent="0.35">
      <c r="B82" s="24" t="s">
        <v>63</v>
      </c>
      <c r="C82" s="32" t="s">
        <v>64</v>
      </c>
      <c r="D82" s="71">
        <v>1500</v>
      </c>
      <c r="E82" s="72">
        <v>96</v>
      </c>
      <c r="F82" s="72">
        <f t="shared" si="0"/>
        <v>0</v>
      </c>
      <c r="G82" s="87">
        <f t="shared" si="1"/>
        <v>0</v>
      </c>
    </row>
    <row r="83" spans="2:9" ht="16.100000000000001" thickBot="1" x14ac:dyDescent="0.35">
      <c r="B83" s="24" t="s">
        <v>65</v>
      </c>
      <c r="C83" s="32" t="s">
        <v>66</v>
      </c>
      <c r="D83" s="73">
        <v>120</v>
      </c>
      <c r="E83" s="72">
        <v>309</v>
      </c>
      <c r="F83" s="72">
        <f t="shared" si="0"/>
        <v>0</v>
      </c>
      <c r="G83" s="87">
        <f t="shared" si="1"/>
        <v>0</v>
      </c>
    </row>
    <row r="84" spans="2:9" ht="16.100000000000001" thickBot="1" x14ac:dyDescent="0.35">
      <c r="B84" s="24" t="s">
        <v>67</v>
      </c>
      <c r="C84" s="32" t="s">
        <v>68</v>
      </c>
      <c r="D84" s="73">
        <v>50</v>
      </c>
      <c r="E84" s="72">
        <v>213</v>
      </c>
      <c r="F84" s="72">
        <f t="shared" si="0"/>
        <v>0</v>
      </c>
      <c r="G84" s="87">
        <f t="shared" si="1"/>
        <v>0</v>
      </c>
    </row>
    <row r="85" spans="2:9" ht="16.100000000000001" thickBot="1" x14ac:dyDescent="0.35">
      <c r="B85" s="24" t="s">
        <v>69</v>
      </c>
      <c r="C85" s="110" t="s">
        <v>4</v>
      </c>
      <c r="D85" s="111"/>
      <c r="E85" s="111"/>
      <c r="F85" s="112"/>
      <c r="G85" s="52">
        <f>SUM(G75:G84)</f>
        <v>0</v>
      </c>
    </row>
    <row r="86" spans="2:9" ht="16.100000000000001" thickBot="1" x14ac:dyDescent="0.35">
      <c r="B86" s="24" t="s">
        <v>70</v>
      </c>
      <c r="C86" s="110" t="s">
        <v>25</v>
      </c>
      <c r="D86" s="111"/>
      <c r="E86" s="111"/>
      <c r="F86" s="112"/>
      <c r="G86" s="52">
        <f>G85*D2</f>
        <v>0</v>
      </c>
    </row>
    <row r="90" spans="2:9" ht="16.100000000000001" x14ac:dyDescent="0.35">
      <c r="B90" s="104" t="s">
        <v>81</v>
      </c>
      <c r="C90" s="104"/>
      <c r="D90" s="104"/>
      <c r="E90" s="104"/>
      <c r="F90" s="104"/>
      <c r="G90" s="104"/>
      <c r="H90" s="104"/>
      <c r="I90" s="104"/>
    </row>
    <row r="91" spans="2:9" ht="14.95" thickBot="1" x14ac:dyDescent="0.35"/>
    <row r="92" spans="2:9" ht="28.8" x14ac:dyDescent="0.3">
      <c r="B92" s="105" t="s">
        <v>0</v>
      </c>
      <c r="C92" s="58" t="s">
        <v>21</v>
      </c>
      <c r="D92" s="58" t="s">
        <v>7</v>
      </c>
      <c r="E92" s="58" t="s">
        <v>8</v>
      </c>
      <c r="F92" s="38" t="s">
        <v>108</v>
      </c>
      <c r="G92" s="38" t="s">
        <v>9</v>
      </c>
      <c r="H92" s="38" t="s">
        <v>10</v>
      </c>
      <c r="I92" s="105" t="s">
        <v>11</v>
      </c>
    </row>
    <row r="93" spans="2:9" ht="14.95" thickBot="1" x14ac:dyDescent="0.35">
      <c r="B93" s="106"/>
      <c r="C93" s="59"/>
      <c r="D93" s="59"/>
      <c r="E93" s="59"/>
      <c r="F93" s="39" t="s">
        <v>5</v>
      </c>
      <c r="G93" s="40" t="s">
        <v>3</v>
      </c>
      <c r="H93" s="40" t="s">
        <v>48</v>
      </c>
      <c r="I93" s="106"/>
    </row>
    <row r="94" spans="2:9" ht="57.05" customHeight="1" thickBot="1" x14ac:dyDescent="0.35">
      <c r="B94" s="97">
        <v>1</v>
      </c>
      <c r="C94" s="107" t="s">
        <v>72</v>
      </c>
      <c r="D94" s="107" t="s">
        <v>73</v>
      </c>
      <c r="E94" s="97" t="s">
        <v>74</v>
      </c>
      <c r="F94" s="41" t="s">
        <v>106</v>
      </c>
      <c r="G94" s="100">
        <v>0</v>
      </c>
      <c r="H94" s="102">
        <f>G94*F95</f>
        <v>0</v>
      </c>
      <c r="I94" s="107" t="s">
        <v>75</v>
      </c>
    </row>
    <row r="95" spans="2:9" ht="31.6" customHeight="1" thickBot="1" x14ac:dyDescent="0.35">
      <c r="B95" s="98"/>
      <c r="C95" s="108"/>
      <c r="D95" s="108"/>
      <c r="E95" s="98"/>
      <c r="F95" s="93">
        <v>1</v>
      </c>
      <c r="G95" s="101"/>
      <c r="H95" s="109"/>
      <c r="I95" s="108"/>
    </row>
    <row r="96" spans="2:9" ht="84.75" customHeight="1" thickBot="1" x14ac:dyDescent="0.35">
      <c r="B96" s="97">
        <v>2</v>
      </c>
      <c r="C96" s="97" t="s">
        <v>110</v>
      </c>
      <c r="D96" s="97" t="s">
        <v>76</v>
      </c>
      <c r="E96" s="97" t="s">
        <v>74</v>
      </c>
      <c r="F96" s="41" t="s">
        <v>111</v>
      </c>
      <c r="G96" s="100">
        <v>0</v>
      </c>
      <c r="H96" s="102">
        <f>G96*F97</f>
        <v>0</v>
      </c>
      <c r="I96" s="97" t="s">
        <v>77</v>
      </c>
    </row>
    <row r="97" spans="2:9" ht="32.700000000000003" customHeight="1" thickBot="1" x14ac:dyDescent="0.35">
      <c r="B97" s="98"/>
      <c r="C97" s="98"/>
      <c r="D97" s="98"/>
      <c r="E97" s="98"/>
      <c r="F97" s="60">
        <v>2800000</v>
      </c>
      <c r="G97" s="101"/>
      <c r="H97" s="103"/>
      <c r="I97" s="98"/>
    </row>
    <row r="98" spans="2:9" ht="37.15" customHeight="1" thickBot="1" x14ac:dyDescent="0.35">
      <c r="B98" s="97">
        <v>3</v>
      </c>
      <c r="C98" s="97" t="s">
        <v>78</v>
      </c>
      <c r="D98" s="97" t="s">
        <v>79</v>
      </c>
      <c r="E98" s="97" t="s">
        <v>74</v>
      </c>
      <c r="F98" s="54" t="s">
        <v>107</v>
      </c>
      <c r="G98" s="100">
        <v>0</v>
      </c>
      <c r="H98" s="102">
        <f>G98*F99</f>
        <v>0</v>
      </c>
      <c r="I98" s="97" t="s">
        <v>80</v>
      </c>
    </row>
    <row r="99" spans="2:9" ht="31.05" customHeight="1" thickBot="1" x14ac:dyDescent="0.35">
      <c r="B99" s="98"/>
      <c r="C99" s="98"/>
      <c r="D99" s="98"/>
      <c r="E99" s="98"/>
      <c r="F99" s="61">
        <v>13</v>
      </c>
      <c r="G99" s="101"/>
      <c r="H99" s="103"/>
      <c r="I99" s="98"/>
    </row>
    <row r="100" spans="2:9" ht="14.95" thickBot="1" x14ac:dyDescent="0.35">
      <c r="B100" s="92">
        <v>4</v>
      </c>
      <c r="C100" s="113" t="s">
        <v>4</v>
      </c>
      <c r="D100" s="114"/>
      <c r="E100" s="114"/>
      <c r="F100" s="114"/>
      <c r="G100" s="115"/>
      <c r="H100" s="53">
        <f>SUM(H94:H98)</f>
        <v>0</v>
      </c>
      <c r="I100" s="42"/>
    </row>
    <row r="101" spans="2:9" ht="14.95" thickBot="1" x14ac:dyDescent="0.35">
      <c r="B101" s="92">
        <v>5</v>
      </c>
      <c r="C101" s="113" t="s">
        <v>25</v>
      </c>
      <c r="D101" s="114"/>
      <c r="E101" s="114"/>
      <c r="F101" s="114"/>
      <c r="G101" s="115"/>
      <c r="H101" s="53">
        <f>H100*D2</f>
        <v>0</v>
      </c>
      <c r="I101" s="42"/>
    </row>
    <row r="104" spans="2:9" ht="16.100000000000001" x14ac:dyDescent="0.35">
      <c r="B104" s="104" t="s">
        <v>104</v>
      </c>
      <c r="C104" s="104"/>
      <c r="D104" s="104"/>
      <c r="E104" s="104"/>
      <c r="F104" s="104"/>
      <c r="G104" s="104"/>
    </row>
    <row r="105" spans="2:9" ht="38.25" customHeight="1" thickBot="1" x14ac:dyDescent="0.35">
      <c r="D105" s="116" t="s">
        <v>119</v>
      </c>
      <c r="E105" s="117"/>
      <c r="F105" s="117"/>
    </row>
    <row r="106" spans="2:9" ht="16.649999999999999" thickBot="1" x14ac:dyDescent="0.35">
      <c r="B106" s="43"/>
      <c r="C106" s="85" t="s">
        <v>1</v>
      </c>
      <c r="D106" s="85" t="s">
        <v>82</v>
      </c>
      <c r="E106" s="85" t="s">
        <v>83</v>
      </c>
      <c r="F106" s="85" t="s">
        <v>84</v>
      </c>
      <c r="G106" s="86" t="s">
        <v>85</v>
      </c>
    </row>
    <row r="107" spans="2:9" ht="109.15" customHeight="1" thickBot="1" x14ac:dyDescent="0.35">
      <c r="B107" s="45" t="s">
        <v>0</v>
      </c>
      <c r="C107" s="84" t="s">
        <v>7</v>
      </c>
      <c r="D107" s="84" t="s">
        <v>86</v>
      </c>
      <c r="E107" s="84" t="s">
        <v>87</v>
      </c>
      <c r="F107" s="84" t="s">
        <v>88</v>
      </c>
      <c r="G107" s="84" t="s">
        <v>89</v>
      </c>
    </row>
    <row r="108" spans="2:9" ht="47.1" thickBot="1" x14ac:dyDescent="0.35">
      <c r="B108" s="94" t="s">
        <v>90</v>
      </c>
      <c r="C108" s="32" t="s">
        <v>91</v>
      </c>
      <c r="D108" s="18">
        <v>5.2</v>
      </c>
      <c r="E108" s="72">
        <f>H16</f>
        <v>0</v>
      </c>
      <c r="F108" s="74">
        <v>0.4</v>
      </c>
      <c r="G108" s="87">
        <f t="shared" ref="G108:G114" si="2">F108*E108</f>
        <v>0</v>
      </c>
    </row>
    <row r="109" spans="2:9" ht="47.1" thickBot="1" x14ac:dyDescent="0.35">
      <c r="B109" s="44" t="s">
        <v>92</v>
      </c>
      <c r="C109" s="32" t="s">
        <v>93</v>
      </c>
      <c r="D109" s="18">
        <v>5.3</v>
      </c>
      <c r="E109" s="72">
        <f>I28</f>
        <v>0</v>
      </c>
      <c r="F109" s="74">
        <v>0.1</v>
      </c>
      <c r="G109" s="87">
        <f t="shared" si="2"/>
        <v>0</v>
      </c>
    </row>
    <row r="110" spans="2:9" ht="78.099999999999994" thickBot="1" x14ac:dyDescent="0.35">
      <c r="B110" s="44" t="s">
        <v>130</v>
      </c>
      <c r="C110" s="32" t="s">
        <v>94</v>
      </c>
      <c r="D110" s="18">
        <v>5.4</v>
      </c>
      <c r="E110" s="72">
        <f>H37</f>
        <v>0</v>
      </c>
      <c r="F110" s="74">
        <v>0.05</v>
      </c>
      <c r="G110" s="87">
        <f t="shared" si="2"/>
        <v>0</v>
      </c>
    </row>
    <row r="111" spans="2:9" ht="47.1" thickBot="1" x14ac:dyDescent="0.35">
      <c r="B111" s="44" t="s">
        <v>95</v>
      </c>
      <c r="C111" s="32" t="s">
        <v>96</v>
      </c>
      <c r="D111" s="18">
        <v>5.5</v>
      </c>
      <c r="E111" s="72">
        <f>G53</f>
        <v>0</v>
      </c>
      <c r="F111" s="74">
        <v>0.05</v>
      </c>
      <c r="G111" s="87">
        <f t="shared" si="2"/>
        <v>0</v>
      </c>
    </row>
    <row r="112" spans="2:9" ht="62.6" thickBot="1" x14ac:dyDescent="0.35">
      <c r="B112" s="44" t="s">
        <v>131</v>
      </c>
      <c r="C112" s="32" t="s">
        <v>97</v>
      </c>
      <c r="D112" s="18">
        <v>5.6</v>
      </c>
      <c r="E112" s="72">
        <f>G66</f>
        <v>0</v>
      </c>
      <c r="F112" s="74">
        <v>0.1</v>
      </c>
      <c r="G112" s="87">
        <f t="shared" si="2"/>
        <v>0</v>
      </c>
    </row>
    <row r="113" spans="2:7" ht="47.1" thickBot="1" x14ac:dyDescent="0.35">
      <c r="B113" s="44" t="s">
        <v>98</v>
      </c>
      <c r="C113" s="32" t="s">
        <v>99</v>
      </c>
      <c r="D113" s="18">
        <v>5.7</v>
      </c>
      <c r="E113" s="72">
        <f>G86</f>
        <v>0</v>
      </c>
      <c r="F113" s="74">
        <v>0.15</v>
      </c>
      <c r="G113" s="87">
        <f t="shared" si="2"/>
        <v>0</v>
      </c>
    </row>
    <row r="114" spans="2:7" ht="47.65" thickBot="1" x14ac:dyDescent="0.35">
      <c r="B114" s="44" t="s">
        <v>100</v>
      </c>
      <c r="C114" s="32" t="s">
        <v>101</v>
      </c>
      <c r="D114" s="18">
        <v>5.8</v>
      </c>
      <c r="E114" s="72">
        <f>H101</f>
        <v>0</v>
      </c>
      <c r="F114" s="74">
        <v>0.15</v>
      </c>
      <c r="G114" s="87">
        <f t="shared" si="2"/>
        <v>0</v>
      </c>
    </row>
    <row r="115" spans="2:7" ht="31.05" customHeight="1" thickBot="1" x14ac:dyDescent="0.35">
      <c r="B115" s="44" t="s">
        <v>102</v>
      </c>
      <c r="C115" s="110" t="s">
        <v>103</v>
      </c>
      <c r="D115" s="111"/>
      <c r="E115" s="112"/>
      <c r="F115" s="74">
        <f>SUM(F108:F114)</f>
        <v>1</v>
      </c>
      <c r="G115" s="52">
        <f>SUM(G108:G114)</f>
        <v>0</v>
      </c>
    </row>
  </sheetData>
  <mergeCells count="89">
    <mergeCell ref="C6:I6"/>
    <mergeCell ref="C13:C14"/>
    <mergeCell ref="E13:E14"/>
    <mergeCell ref="F13:F14"/>
    <mergeCell ref="G13:G14"/>
    <mergeCell ref="H13:H14"/>
    <mergeCell ref="I13:I14"/>
    <mergeCell ref="C11:C12"/>
    <mergeCell ref="E11:E12"/>
    <mergeCell ref="F11:F12"/>
    <mergeCell ref="G11:G12"/>
    <mergeCell ref="H11:H12"/>
    <mergeCell ref="I11:I12"/>
    <mergeCell ref="D15:G15"/>
    <mergeCell ref="D16:G16"/>
    <mergeCell ref="C8:I8"/>
    <mergeCell ref="C24:C26"/>
    <mergeCell ref="D24:D26"/>
    <mergeCell ref="E24:E26"/>
    <mergeCell ref="G24:G26"/>
    <mergeCell ref="H24:H26"/>
    <mergeCell ref="I24:I26"/>
    <mergeCell ref="F24:F26"/>
    <mergeCell ref="D27:H27"/>
    <mergeCell ref="D28:H28"/>
    <mergeCell ref="C20:I20"/>
    <mergeCell ref="D36:G36"/>
    <mergeCell ref="D37:G37"/>
    <mergeCell ref="C31:H31"/>
    <mergeCell ref="B40:G40"/>
    <mergeCell ref="C52:F52"/>
    <mergeCell ref="B43:B44"/>
    <mergeCell ref="C43:C44"/>
    <mergeCell ref="D43:D44"/>
    <mergeCell ref="E43:E44"/>
    <mergeCell ref="F43:F44"/>
    <mergeCell ref="E59:E60"/>
    <mergeCell ref="F59:F60"/>
    <mergeCell ref="G43:G44"/>
    <mergeCell ref="C42:G42"/>
    <mergeCell ref="C41:G41"/>
    <mergeCell ref="C53:F53"/>
    <mergeCell ref="C65:F65"/>
    <mergeCell ref="C66:F66"/>
    <mergeCell ref="E94:E95"/>
    <mergeCell ref="G94:G95"/>
    <mergeCell ref="B57:G57"/>
    <mergeCell ref="C85:F85"/>
    <mergeCell ref="B62:B63"/>
    <mergeCell ref="D62:D63"/>
    <mergeCell ref="E62:E63"/>
    <mergeCell ref="F62:F63"/>
    <mergeCell ref="G62:G63"/>
    <mergeCell ref="B70:G70"/>
    <mergeCell ref="B71:G71"/>
    <mergeCell ref="B59:B60"/>
    <mergeCell ref="C59:C60"/>
    <mergeCell ref="D59:D60"/>
    <mergeCell ref="C86:F86"/>
    <mergeCell ref="I98:I99"/>
    <mergeCell ref="C115:E115"/>
    <mergeCell ref="B104:G104"/>
    <mergeCell ref="C100:G100"/>
    <mergeCell ref="C101:G101"/>
    <mergeCell ref="C98:C99"/>
    <mergeCell ref="D105:F105"/>
    <mergeCell ref="B92:B93"/>
    <mergeCell ref="G96:G97"/>
    <mergeCell ref="H96:H97"/>
    <mergeCell ref="E96:E97"/>
    <mergeCell ref="I96:I97"/>
    <mergeCell ref="C96:C97"/>
    <mergeCell ref="D96:D97"/>
    <mergeCell ref="F2:H2"/>
    <mergeCell ref="F3:H3"/>
    <mergeCell ref="B98:B99"/>
    <mergeCell ref="B96:B97"/>
    <mergeCell ref="D4:H4"/>
    <mergeCell ref="D98:D99"/>
    <mergeCell ref="E98:E99"/>
    <mergeCell ref="G98:G99"/>
    <mergeCell ref="H98:H99"/>
    <mergeCell ref="B90:I90"/>
    <mergeCell ref="I92:I93"/>
    <mergeCell ref="B94:B95"/>
    <mergeCell ref="C94:C95"/>
    <mergeCell ref="D94:D95"/>
    <mergeCell ref="H94:H95"/>
    <mergeCell ref="I94:I95"/>
  </mergeCells>
  <pageMargins left="0.7" right="0.7" top="0.75" bottom="0.75" header="0.3" footer="0.3"/>
  <pageSetup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19</vt:i4>
      </vt:variant>
    </vt:vector>
  </HeadingPairs>
  <TitlesOfParts>
    <vt:vector size="20" baseType="lpstr">
      <vt:lpstr>הצעה כספית - מערכת בגרויות</vt:lpstr>
      <vt:lpstr>'הצעה כספית - מערכת בגרויות'!_Toc116672300</vt:lpstr>
      <vt:lpstr>'הצעה כספית - מערכת בגרויות'!_Toc116672301</vt:lpstr>
      <vt:lpstr>'הצעה כספית - מערכת בגרויות'!_Toc116672302</vt:lpstr>
      <vt:lpstr>'הצעה כספית - מערכת בגרויות'!_Toc116672303</vt:lpstr>
      <vt:lpstr>'הצעה כספית - מערכת בגרויות'!_Toc116672304</vt:lpstr>
      <vt:lpstr>'הצעה כספית - מערכת בגרויות'!_Toc116672305</vt:lpstr>
      <vt:lpstr>'הצעה כספית - מערכת בגרויות'!_Toc116672306</vt:lpstr>
      <vt:lpstr>'הצעה כספית - מערכת בגרויות'!_Toc116672307</vt:lpstr>
      <vt:lpstr>'הצעה כספית - מערכת בגרויות'!_Toc116672308</vt:lpstr>
      <vt:lpstr>'הצעה כספית - מערכת בגרויות'!_Toc116672319</vt:lpstr>
      <vt:lpstr>'הצעה כספית - מערכת בגרויות'!_Toc116672320</vt:lpstr>
      <vt:lpstr>'הצעה כספית - מערכת בגרויות'!_Toc116672321</vt:lpstr>
      <vt:lpstr>'הצעה כספית - מערכת בגרויות'!_Toc116672322</vt:lpstr>
      <vt:lpstr>'הצעה כספית - מערכת בגרויות'!_Toc116672323</vt:lpstr>
      <vt:lpstr>'הצעה כספית - מערכת בגרויות'!_Toc116672324</vt:lpstr>
      <vt:lpstr>'הצעה כספית - מערכת בגרויות'!_Toc116672330</vt:lpstr>
      <vt:lpstr>'הצעה כספית - מערכת בגרויות'!_Toc171495034</vt:lpstr>
      <vt:lpstr>'הצעה כספית - מערכת בגרויות'!_Toc171495035</vt:lpstr>
      <vt:lpstr>'הצעה כספית - מערכת בגרויות'!_Toc171495037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MoE</cp:lastModifiedBy>
  <dcterms:created xsi:type="dcterms:W3CDTF">2021-09-09T19:34:08Z</dcterms:created>
  <dcterms:modified xsi:type="dcterms:W3CDTF">2024-11-03T09:25:08Z</dcterms:modified>
</cp:coreProperties>
</file>